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Income sttmt" sheetId="1" r:id="rId1"/>
    <sheet name="Bal Sheet" sheetId="2" r:id="rId2"/>
    <sheet name="Equity" sheetId="3" r:id="rId3"/>
    <sheet name="cash" sheetId="4" r:id="rId4"/>
    <sheet name="Notes" sheetId="5" r:id="rId5"/>
  </sheets>
  <definedNames/>
  <calcPr fullCalcOnLoad="1"/>
</workbook>
</file>

<file path=xl/sharedStrings.xml><?xml version="1.0" encoding="utf-8"?>
<sst xmlns="http://schemas.openxmlformats.org/spreadsheetml/2006/main" count="289" uniqueCount="217">
  <si>
    <t>Revenue</t>
  </si>
  <si>
    <t>Taxation</t>
  </si>
  <si>
    <t>Inventories</t>
  </si>
  <si>
    <t>Share</t>
  </si>
  <si>
    <t>Company No. 593649-H</t>
  </si>
  <si>
    <t>(The figures have not been audited)</t>
  </si>
  <si>
    <t>Individual Quarter</t>
  </si>
  <si>
    <t>Cummulative Quarter</t>
  </si>
  <si>
    <t>Preceding Year</t>
  </si>
  <si>
    <t>Current Year</t>
  </si>
  <si>
    <t>Corresponding</t>
  </si>
  <si>
    <t>Quarter</t>
  </si>
  <si>
    <t>To Date</t>
  </si>
  <si>
    <t>RM'000</t>
  </si>
  <si>
    <t>Operating expenses</t>
  </si>
  <si>
    <t>Other operating income</t>
  </si>
  <si>
    <t>Profit from operations</t>
  </si>
  <si>
    <t>Finance cost</t>
  </si>
  <si>
    <t>Profit before tax</t>
  </si>
  <si>
    <t xml:space="preserve">Profit after tax </t>
  </si>
  <si>
    <t>Minority interest</t>
  </si>
  <si>
    <t>Pre-acquisition profits</t>
  </si>
  <si>
    <t>Net profit for the period</t>
  </si>
  <si>
    <t>Basic earnings per share (sen)</t>
  </si>
  <si>
    <t>Diluted earnings per share (sen)</t>
  </si>
  <si>
    <t>Note:</t>
  </si>
  <si>
    <t>As At</t>
  </si>
  <si>
    <t>30.09.03</t>
  </si>
  <si>
    <t>Property, plant and equipment</t>
  </si>
  <si>
    <t>Current assets</t>
  </si>
  <si>
    <t>Marketable securities</t>
  </si>
  <si>
    <t>Cash and bank balances</t>
  </si>
  <si>
    <t>Current liabilities</t>
  </si>
  <si>
    <t>Short term borrowings</t>
  </si>
  <si>
    <t>Net current assets / (liabilities)</t>
  </si>
  <si>
    <t>Share capital</t>
  </si>
  <si>
    <t>*</t>
  </si>
  <si>
    <t>Reserve on consolidation</t>
  </si>
  <si>
    <t>Shareholders' funds</t>
  </si>
  <si>
    <t>Note :</t>
  </si>
  <si>
    <t>* Represents RM2</t>
  </si>
  <si>
    <t xml:space="preserve">              </t>
  </si>
  <si>
    <t>CONDENSED CONSOLIDATED STATEMENT OF CHANGES IN EQUITY</t>
  </si>
  <si>
    <t>Retained</t>
  </si>
  <si>
    <t>Capital</t>
  </si>
  <si>
    <t>Profits</t>
  </si>
  <si>
    <t>Total</t>
  </si>
  <si>
    <t>SELECTED EXPLANATORY NOTES</t>
  </si>
  <si>
    <t>1.</t>
  </si>
  <si>
    <t>2.</t>
  </si>
  <si>
    <t>3.</t>
  </si>
  <si>
    <t>4.</t>
  </si>
  <si>
    <t>5.</t>
  </si>
  <si>
    <t>6.</t>
  </si>
  <si>
    <t>7.</t>
  </si>
  <si>
    <t>8.</t>
  </si>
  <si>
    <t>quarter</t>
  </si>
  <si>
    <t>ended</t>
  </si>
  <si>
    <t>Publishing</t>
  </si>
  <si>
    <t>Printing</t>
  </si>
  <si>
    <t>Others</t>
  </si>
  <si>
    <t>Elimination</t>
  </si>
  <si>
    <t>Revenue from external customers</t>
  </si>
  <si>
    <t>Inter-segment revenue</t>
  </si>
  <si>
    <t>Total revenue</t>
  </si>
  <si>
    <t>Segment results</t>
  </si>
  <si>
    <t>Interest income</t>
  </si>
  <si>
    <t>Profit before taxation</t>
  </si>
  <si>
    <t>Profit after taxation</t>
  </si>
  <si>
    <t>9.</t>
  </si>
  <si>
    <t>Valuation of Property, Plant and Equipment</t>
  </si>
  <si>
    <t>10.</t>
  </si>
  <si>
    <t>Subsequent Events</t>
  </si>
  <si>
    <t>11.</t>
  </si>
  <si>
    <t>Change In The Composition of The Group</t>
  </si>
  <si>
    <t>12.</t>
  </si>
  <si>
    <t>13.</t>
  </si>
  <si>
    <t>Capital Commitments</t>
  </si>
  <si>
    <t>There is no outstanding capital commitments at the end of the current quarter.</t>
  </si>
  <si>
    <t>14.</t>
  </si>
  <si>
    <t>15.</t>
  </si>
  <si>
    <t>16.</t>
  </si>
  <si>
    <t>17.</t>
  </si>
  <si>
    <t>18.</t>
  </si>
  <si>
    <t>Taxation comprise the following :</t>
  </si>
  <si>
    <t>19.</t>
  </si>
  <si>
    <t>20.</t>
  </si>
  <si>
    <t>21.</t>
  </si>
  <si>
    <t>Corporate Proposal</t>
  </si>
  <si>
    <t>The total gross proceeds of RM10,850,000 arising from the Public Issue &amp; Rights Issue shall accrue to</t>
  </si>
  <si>
    <t>Repayment of bank borrowings</t>
  </si>
  <si>
    <t>Overseas expansion plan</t>
  </si>
  <si>
    <t>Working capital</t>
  </si>
  <si>
    <t>Estimated listing expenses</t>
  </si>
  <si>
    <t>22.</t>
  </si>
  <si>
    <t>Secured</t>
  </si>
  <si>
    <t>Unsecured</t>
  </si>
  <si>
    <t>Group borrowings</t>
  </si>
  <si>
    <t>Short term</t>
  </si>
  <si>
    <t>Long term</t>
  </si>
  <si>
    <t>23.</t>
  </si>
  <si>
    <t>Off Balance Sheet Financial Instruments</t>
  </si>
  <si>
    <t>24.</t>
  </si>
  <si>
    <t>Material Litigation</t>
  </si>
  <si>
    <t>25.</t>
  </si>
  <si>
    <t>The basic earnings per share for the quarter and cumulative year to date are computed as follow:</t>
  </si>
  <si>
    <t>Net profit for the period (RM'000)</t>
  </si>
  <si>
    <t>Weighted average number of ordinary</t>
  </si>
  <si>
    <t xml:space="preserve">   shares in issue ('000)</t>
  </si>
  <si>
    <t>Basic Earnings Per Share (sen)</t>
  </si>
  <si>
    <t>CONDENSED CONSOLIDATED CASH FLOW STATEMENT</t>
  </si>
  <si>
    <t>(Unaudited)</t>
  </si>
  <si>
    <t>Cash flows from operating activities</t>
  </si>
  <si>
    <t>- Non-cash items</t>
  </si>
  <si>
    <t>Operating profit before working capital changes</t>
  </si>
  <si>
    <t>Cash flows from investing activities</t>
  </si>
  <si>
    <t>Net cash from investing activities</t>
  </si>
  <si>
    <t>Cash flows from financing activities</t>
  </si>
  <si>
    <t>Net cash from financing activities</t>
  </si>
  <si>
    <t>Net increase in cash and cash equivalents</t>
  </si>
  <si>
    <t>Minority interests</t>
  </si>
  <si>
    <t>Deferred tax liabilities</t>
  </si>
  <si>
    <t>Issuance of shares</t>
  </si>
  <si>
    <t>Adjustment for non-cash flow:</t>
  </si>
  <si>
    <t>Net change in current assets</t>
  </si>
  <si>
    <t>Net change in current liabilities</t>
  </si>
  <si>
    <t>Taxes paid</t>
  </si>
  <si>
    <t>Equity Investments</t>
  </si>
  <si>
    <t>Other investments</t>
  </si>
  <si>
    <t>Bank borrowings</t>
  </si>
  <si>
    <t>Cash and cash equivalents at beginning of year</t>
  </si>
  <si>
    <t>Cash and cash equivalents at end of year</t>
  </si>
  <si>
    <t>Basis of Preparation</t>
  </si>
  <si>
    <t>Auditors' Report on preceding Annual Financial Statements</t>
  </si>
  <si>
    <t>Comments about Seasonal or Cyclical Factors</t>
  </si>
  <si>
    <t xml:space="preserve">Unusual Items due to their Nature, Size and Incidence </t>
  </si>
  <si>
    <t>Changes in Estimates</t>
  </si>
  <si>
    <t>Debts and Equity Securities</t>
  </si>
  <si>
    <t>Dividends Paid</t>
  </si>
  <si>
    <t>Segmental Information</t>
  </si>
  <si>
    <t>Interest expenses</t>
  </si>
  <si>
    <t>Profit after tax after minority interests</t>
  </si>
  <si>
    <t>Net Profit for the period</t>
  </si>
  <si>
    <t>Changes in Contingent Liabilities or Contingent Assets</t>
  </si>
  <si>
    <t>Sale of Unquoted Investments and Properties</t>
  </si>
  <si>
    <t xml:space="preserve">      - 6,000,000 new ordinary shares of EM0.50 each available for application by the Malaysian Public.</t>
  </si>
  <si>
    <t xml:space="preserve">      - 700,000 new ordinary shares of RM0.50 each by way of placement to identified investors; and</t>
  </si>
  <si>
    <t xml:space="preserve">      - 5,3000,000 new ordinary shares of RM0.50 each to eligible directors, employees and business associates of 
         PPG and its subsidiary companies</t>
  </si>
  <si>
    <t xml:space="preserve">      - 24,000,000 ordinary shares of RM0.50 each to Bumiputra Investors approved by the Ministry of
         International Trade and Industry.</t>
  </si>
  <si>
    <t>Long term borrowings</t>
  </si>
  <si>
    <t>Commentary of Prospects</t>
  </si>
  <si>
    <t>Profit Forecast Variance</t>
  </si>
  <si>
    <t>On 31 March 2004, the Company issued its Prospectus for the issue of:</t>
  </si>
  <si>
    <t>a) There were no purchases or disposals of quoted securities for the current quarter under review.</t>
  </si>
  <si>
    <t>As at</t>
  </si>
  <si>
    <t>b)</t>
  </si>
  <si>
    <t xml:space="preserve">   Investment in quoted marketable securities:</t>
  </si>
  <si>
    <t xml:space="preserve">   - At cost</t>
  </si>
  <si>
    <t xml:space="preserve">   - At book value</t>
  </si>
  <si>
    <t xml:space="preserve">   - At market value</t>
  </si>
  <si>
    <t>Cumulative</t>
  </si>
  <si>
    <t>Individual</t>
  </si>
  <si>
    <t>Share of result of associates</t>
  </si>
  <si>
    <t>Profit after minority interest</t>
  </si>
  <si>
    <t>Deferred tax assets</t>
  </si>
  <si>
    <t>Trade receivables</t>
  </si>
  <si>
    <t>Other receivables</t>
  </si>
  <si>
    <t>Trade payables</t>
  </si>
  <si>
    <t>Other  payables</t>
  </si>
  <si>
    <t>Tax payable</t>
  </si>
  <si>
    <t>31.03.04</t>
  </si>
  <si>
    <t>31.03.03</t>
  </si>
  <si>
    <t>31 March 2004</t>
  </si>
  <si>
    <t>Balance as at 31 March 2004</t>
  </si>
  <si>
    <t>FOR THE SECOND QUARTER ENDED 31 MARCH 2004</t>
  </si>
  <si>
    <t>There were no unusual items affecting assets, liabilities, equity, net income, or cash flows during the financial period ended 31 March 2004.</t>
  </si>
  <si>
    <t>6 months</t>
  </si>
  <si>
    <t>31.03.2004</t>
  </si>
  <si>
    <t>FOR THE  SECOND QUARTER ENDED 31 MARCH 2004</t>
  </si>
  <si>
    <t>Capital investments</t>
  </si>
  <si>
    <t>CONDENSED CONSOLIDATED INCOME STATEMENT</t>
  </si>
  <si>
    <t>CONDENSED CONSOLIDATED  BALANCE SHEET AS AT 31 MARCH 2004</t>
  </si>
  <si>
    <t xml:space="preserve">As At </t>
  </si>
  <si>
    <t>Associates</t>
  </si>
  <si>
    <t>Retained profits / (Accumulated losses)</t>
  </si>
  <si>
    <t>6 months ended</t>
  </si>
  <si>
    <t>Balance as at 1 October 2003</t>
  </si>
  <si>
    <t xml:space="preserve">Number of </t>
  </si>
  <si>
    <t xml:space="preserve">ordinary shares </t>
  </si>
  <si>
    <t>Date</t>
  </si>
  <si>
    <t>Consideration</t>
  </si>
  <si>
    <t>of RM0.50 each</t>
  </si>
  <si>
    <t>RM</t>
  </si>
  <si>
    <t>Rights Issue</t>
  </si>
  <si>
    <t>No dividend has been paid or declared since the end of the previous financial year.</t>
  </si>
  <si>
    <t xml:space="preserve">Performance Review </t>
  </si>
  <si>
    <t xml:space="preserve">Comment on Material Change in Profit Before Taxation </t>
  </si>
  <si>
    <t>Quoted Securities</t>
  </si>
  <si>
    <t>(a) Status of Corporate Proposals</t>
  </si>
  <si>
    <t>(i) Public Issue of 12,000,000 new ordinary shares of RM0.50 each comprising:-</t>
  </si>
  <si>
    <t>(ii) Offer for Sale of 24,000,000 ordinary shares of RM0.50 each comprising:-</t>
  </si>
  <si>
    <t>(b) Status of utilisation of Proceeds</t>
  </si>
  <si>
    <t xml:space="preserve"> the Company and will be utilised by September 2004 in the following manner :</t>
  </si>
  <si>
    <t>Borrowings and Debt Securities</t>
  </si>
  <si>
    <t>Earnings per share</t>
  </si>
  <si>
    <t xml:space="preserve">6 months </t>
  </si>
  <si>
    <t>Based on results for the period</t>
  </si>
  <si>
    <t>- Current taxation</t>
  </si>
  <si>
    <t>- Deferred taxation</t>
  </si>
  <si>
    <t>(Over)/under provision in prior year</t>
  </si>
  <si>
    <t>Tax expense</t>
  </si>
  <si>
    <t>Year</t>
  </si>
  <si>
    <t xml:space="preserve">Current </t>
  </si>
  <si>
    <t>Cash generated from operations</t>
  </si>
  <si>
    <t>Net cash from operating activities</t>
  </si>
  <si>
    <t>Issued as consideration for acquisition of subsidiaries</t>
  </si>
  <si>
    <t>PELANGI PUBLISHING GROUP BHD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</si>
</sst>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_(* #,##0_);_(* \(#,##0\);_(* &quot;-&quot;??_);_(@_)"/>
    <numFmt numFmtId="167" formatCode="_(* #,##0.00_);_(* \(#,##0.00\);_(* &quot;-&quot;??_);_(@_)"/>
    <numFmt numFmtId="168" formatCode="_(* #,##0.0000_);_(* \(#,##0.0000\);_(* &quot;-&quot;??_);_(@_)"/>
    <numFmt numFmtId="169" formatCode="_-* #,##0.0_-;\-* #,##0.0_-;_-* &quot;-&quot;?_-;_-@_-"/>
    <numFmt numFmtId="170" formatCode="_(* #,##0.00_);_(* \(#,##0.00\);_(* &quot;-&quot;_);_(@_)"/>
    <numFmt numFmtId="171" formatCode="#,##0.00;[Red]\(#,##0.00\)"/>
    <numFmt numFmtId="172" formatCode="#,##0.0;[Red]\(#,##0.0\)"/>
    <numFmt numFmtId="173" formatCode="#,##0;[Red]\(#,##0\)"/>
    <numFmt numFmtId="174" formatCode="_-* #,##0.0_-;\-* #,##0.0_-;_-* &quot;-&quot;??_-;_-@_-"/>
  </numFmts>
  <fonts count="9">
    <font>
      <sz val="10"/>
      <name val="Arial"/>
      <family val="0"/>
    </font>
    <font>
      <sz val="10"/>
      <name val="Times New Roman"/>
      <family val="1"/>
    </font>
    <font>
      <b/>
      <sz val="10"/>
      <name val="Times New Roman"/>
      <family val="1"/>
    </font>
    <font>
      <sz val="9"/>
      <name val="Times New Roman"/>
      <family val="1"/>
    </font>
    <font>
      <u val="single"/>
      <sz val="10"/>
      <name val="Times New Roman"/>
      <family val="1"/>
    </font>
    <font>
      <sz val="10"/>
      <color indexed="8"/>
      <name val="Times New Roman"/>
      <family val="1"/>
    </font>
    <font>
      <b/>
      <sz val="8"/>
      <name val="Times New Roman"/>
      <family val="1"/>
    </font>
    <font>
      <i/>
      <sz val="10"/>
      <name val="Times New Roman"/>
      <family val="1"/>
    </font>
    <font>
      <b/>
      <i/>
      <sz val="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3">
    <xf numFmtId="0" fontId="0" fillId="0" borderId="0" xfId="0" applyAlignment="1">
      <alignment/>
    </xf>
    <xf numFmtId="166" fontId="1" fillId="0" borderId="0" xfId="15" applyNumberFormat="1" applyFont="1" applyBorder="1" applyAlignment="1">
      <alignment horizontal="center"/>
    </xf>
    <xf numFmtId="166" fontId="1" fillId="0" borderId="0" xfId="15" applyNumberFormat="1" applyFont="1" applyBorder="1" applyAlignment="1">
      <alignment/>
    </xf>
    <xf numFmtId="166" fontId="2" fillId="0" borderId="0" xfId="15" applyNumberFormat="1" applyFont="1" applyBorder="1" applyAlignment="1">
      <alignment/>
    </xf>
    <xf numFmtId="166" fontId="1" fillId="0" borderId="0" xfId="15" applyNumberFormat="1" applyFont="1" applyFill="1" applyBorder="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0" fontId="3" fillId="0" borderId="0" xfId="0" applyFont="1" applyAlignment="1">
      <alignment horizontal="center"/>
    </xf>
    <xf numFmtId="166" fontId="1" fillId="0" borderId="0" xfId="15" applyNumberFormat="1" applyFont="1" applyAlignment="1">
      <alignment/>
    </xf>
    <xf numFmtId="166" fontId="1" fillId="0" borderId="0" xfId="15" applyNumberFormat="1" applyFont="1" applyAlignment="1">
      <alignment horizontal="center"/>
    </xf>
    <xf numFmtId="166" fontId="1" fillId="0" borderId="1" xfId="15" applyNumberFormat="1" applyFont="1" applyBorder="1" applyAlignment="1">
      <alignment horizontal="center"/>
    </xf>
    <xf numFmtId="166" fontId="1" fillId="0" borderId="2" xfId="15" applyNumberFormat="1" applyFont="1" applyBorder="1" applyAlignment="1">
      <alignment horizontal="center"/>
    </xf>
    <xf numFmtId="166" fontId="1" fillId="0" borderId="1" xfId="15" applyNumberFormat="1" applyFont="1" applyBorder="1" applyAlignment="1">
      <alignment/>
    </xf>
    <xf numFmtId="166" fontId="1" fillId="0" borderId="0" xfId="15" applyNumberFormat="1" applyFont="1" applyFill="1" applyAlignment="1">
      <alignment/>
    </xf>
    <xf numFmtId="166" fontId="1" fillId="0" borderId="3" xfId="15" applyNumberFormat="1" applyFont="1" applyBorder="1" applyAlignment="1">
      <alignment horizontal="center"/>
    </xf>
    <xf numFmtId="16" fontId="1" fillId="0" borderId="0" xfId="0" applyNumberFormat="1" applyFont="1" applyAlignment="1">
      <alignment horizontal="center"/>
    </xf>
    <xf numFmtId="166" fontId="2" fillId="0" borderId="0" xfId="15" applyNumberFormat="1" applyFont="1" applyAlignment="1">
      <alignment/>
    </xf>
    <xf numFmtId="166" fontId="1" fillId="0" borderId="4" xfId="15" applyNumberFormat="1" applyFont="1" applyBorder="1" applyAlignment="1">
      <alignment horizontal="center"/>
    </xf>
    <xf numFmtId="166" fontId="1" fillId="0" borderId="5" xfId="15" applyNumberFormat="1" applyFont="1" applyBorder="1" applyAlignment="1">
      <alignment horizontal="center"/>
    </xf>
    <xf numFmtId="166" fontId="1" fillId="0" borderId="6" xfId="15" applyNumberFormat="1" applyFont="1" applyBorder="1" applyAlignment="1">
      <alignment/>
    </xf>
    <xf numFmtId="166" fontId="1" fillId="0" borderId="6" xfId="15" applyNumberFormat="1" applyFont="1" applyBorder="1" applyAlignment="1">
      <alignment horizontal="center"/>
    </xf>
    <xf numFmtId="166" fontId="1" fillId="0" borderId="7" xfId="15" applyNumberFormat="1" applyFont="1" applyFill="1" applyBorder="1" applyAlignment="1">
      <alignment/>
    </xf>
    <xf numFmtId="166" fontId="1" fillId="0" borderId="7" xfId="15" applyNumberFormat="1" applyFont="1" applyBorder="1" applyAlignment="1">
      <alignment/>
    </xf>
    <xf numFmtId="166" fontId="1" fillId="0" borderId="0" xfId="15" applyNumberFormat="1" applyFont="1" applyAlignment="1">
      <alignment horizontal="right"/>
    </xf>
    <xf numFmtId="166" fontId="1" fillId="0" borderId="1" xfId="15" applyNumberFormat="1" applyFont="1" applyFill="1" applyBorder="1" applyAlignment="1">
      <alignment/>
    </xf>
    <xf numFmtId="166" fontId="1" fillId="0" borderId="0" xfId="0" applyNumberFormat="1" applyFont="1" applyAlignment="1">
      <alignment horizontal="center"/>
    </xf>
    <xf numFmtId="166" fontId="1" fillId="0" borderId="2" xfId="15" applyNumberFormat="1" applyFont="1" applyBorder="1" applyAlignment="1">
      <alignment/>
    </xf>
    <xf numFmtId="0" fontId="1" fillId="0" borderId="0" xfId="0" applyFont="1" applyFill="1" applyAlignment="1">
      <alignment/>
    </xf>
    <xf numFmtId="168" fontId="1" fillId="0" borderId="0" xfId="0" applyNumberFormat="1" applyFont="1" applyAlignment="1">
      <alignment horizontal="center"/>
    </xf>
    <xf numFmtId="166" fontId="1" fillId="0" borderId="0" xfId="0" applyNumberFormat="1" applyFont="1" applyFill="1" applyAlignment="1">
      <alignment/>
    </xf>
    <xf numFmtId="43" fontId="1" fillId="0" borderId="0" xfId="15" applyFont="1" applyAlignment="1">
      <alignment horizontal="center"/>
    </xf>
    <xf numFmtId="167" fontId="1" fillId="0" borderId="0" xfId="0" applyNumberFormat="1" applyFont="1" applyAlignment="1">
      <alignment horizontal="center"/>
    </xf>
    <xf numFmtId="167" fontId="1" fillId="0" borderId="0" xfId="0" applyNumberFormat="1" applyFont="1" applyAlignment="1">
      <alignment/>
    </xf>
    <xf numFmtId="0" fontId="4" fillId="0" borderId="0" xfId="0" applyFont="1" applyAlignment="1" quotePrefix="1">
      <alignment/>
    </xf>
    <xf numFmtId="0" fontId="1" fillId="2" borderId="0" xfId="0" applyFont="1" applyFill="1" applyAlignment="1">
      <alignment/>
    </xf>
    <xf numFmtId="0" fontId="1" fillId="0" borderId="0" xfId="0" applyFont="1" applyAlignment="1">
      <alignment horizontal="justify"/>
    </xf>
    <xf numFmtId="0" fontId="1" fillId="0" borderId="0" xfId="0" applyFont="1" applyFill="1" applyAlignment="1">
      <alignment horizontal="center"/>
    </xf>
    <xf numFmtId="16" fontId="1" fillId="0" borderId="0" xfId="0" applyNumberFormat="1" applyFont="1" applyFill="1" applyAlignment="1">
      <alignment horizontal="center"/>
    </xf>
    <xf numFmtId="0" fontId="2" fillId="0" borderId="0" xfId="0" applyFont="1" applyAlignment="1">
      <alignment horizontal="left"/>
    </xf>
    <xf numFmtId="0" fontId="6" fillId="0" borderId="0" xfId="0" applyFont="1" applyAlignment="1">
      <alignment horizontal="left"/>
    </xf>
    <xf numFmtId="0" fontId="2" fillId="0" borderId="0" xfId="0" applyFont="1" applyAlignment="1" quotePrefix="1">
      <alignment horizontal="left"/>
    </xf>
    <xf numFmtId="0" fontId="1" fillId="0" borderId="0" xfId="0" applyFont="1" applyBorder="1" applyAlignment="1">
      <alignment/>
    </xf>
    <xf numFmtId="0" fontId="2" fillId="0" borderId="0" xfId="0" applyFont="1" applyFill="1" applyAlignment="1">
      <alignment/>
    </xf>
    <xf numFmtId="0" fontId="1" fillId="0" borderId="0" xfId="19" applyFont="1" applyFill="1" applyAlignment="1">
      <alignment horizontal="center"/>
      <protection/>
    </xf>
    <xf numFmtId="0" fontId="1" fillId="0" borderId="0" xfId="19" applyFont="1" applyFill="1">
      <alignment/>
      <protection/>
    </xf>
    <xf numFmtId="0" fontId="0" fillId="0" borderId="0" xfId="19" applyFont="1" applyFill="1" applyAlignment="1">
      <alignment horizontal="center"/>
      <protection/>
    </xf>
    <xf numFmtId="0" fontId="4" fillId="0" borderId="0" xfId="19" applyFont="1" applyFill="1" applyBorder="1" applyAlignment="1">
      <alignment horizontal="center"/>
      <protection/>
    </xf>
    <xf numFmtId="0" fontId="4" fillId="0" borderId="0" xfId="19" applyFont="1" applyFill="1" applyAlignment="1">
      <alignment horizontal="center"/>
      <protection/>
    </xf>
    <xf numFmtId="0" fontId="4" fillId="0" borderId="0" xfId="0" applyFont="1" applyAlignment="1">
      <alignment horizontal="center"/>
    </xf>
    <xf numFmtId="0" fontId="7" fillId="0" borderId="0" xfId="19" applyFont="1" applyFill="1" applyAlignment="1">
      <alignment horizontal="center"/>
      <protection/>
    </xf>
    <xf numFmtId="0" fontId="0" fillId="0" borderId="0" xfId="19" applyFont="1" applyFill="1">
      <alignment/>
      <protection/>
    </xf>
    <xf numFmtId="164" fontId="1" fillId="0" borderId="0" xfId="0" applyNumberFormat="1" applyFont="1" applyAlignment="1">
      <alignment/>
    </xf>
    <xf numFmtId="0" fontId="2" fillId="0" borderId="0" xfId="0" applyFont="1" applyFill="1" applyAlignment="1">
      <alignment horizontal="left"/>
    </xf>
    <xf numFmtId="0" fontId="3" fillId="0" borderId="0" xfId="0" applyFont="1" applyFill="1" applyAlignment="1">
      <alignment horizontal="center"/>
    </xf>
    <xf numFmtId="0" fontId="2" fillId="0" borderId="0" xfId="0" applyFont="1" applyFill="1" applyAlignment="1" quotePrefix="1">
      <alignment horizontal="left"/>
    </xf>
    <xf numFmtId="164" fontId="1" fillId="0" borderId="0" xfId="0" applyNumberFormat="1" applyFont="1" applyFill="1" applyAlignment="1">
      <alignment/>
    </xf>
    <xf numFmtId="164" fontId="1" fillId="0" borderId="1" xfId="0" applyNumberFormat="1" applyFont="1" applyFill="1" applyBorder="1" applyAlignment="1">
      <alignment/>
    </xf>
    <xf numFmtId="164" fontId="1" fillId="0" borderId="7" xfId="0" applyNumberFormat="1" applyFont="1" applyFill="1" applyBorder="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164" fontId="3" fillId="0" borderId="3" xfId="0" applyNumberFormat="1" applyFont="1" applyBorder="1" applyAlignment="1">
      <alignment horizontal="center"/>
    </xf>
    <xf numFmtId="164" fontId="3" fillId="0" borderId="0" xfId="0" applyNumberFormat="1" applyFont="1" applyAlignment="1">
      <alignment horizontal="center"/>
    </xf>
    <xf numFmtId="15" fontId="8" fillId="0" borderId="0" xfId="0" applyNumberFormat="1" applyFont="1" applyAlignment="1" quotePrefix="1">
      <alignment horizontal="left"/>
    </xf>
    <xf numFmtId="0" fontId="1" fillId="0" borderId="0" xfId="0" applyFont="1" applyFill="1" applyBorder="1" applyAlignment="1">
      <alignment/>
    </xf>
    <xf numFmtId="3" fontId="1" fillId="0" borderId="0" xfId="0" applyNumberFormat="1" applyFont="1" applyFill="1" applyAlignment="1">
      <alignment/>
    </xf>
    <xf numFmtId="0" fontId="0" fillId="0" borderId="0" xfId="0" applyAlignment="1">
      <alignment wrapText="1"/>
    </xf>
    <xf numFmtId="166" fontId="1" fillId="0" borderId="0" xfId="15" applyNumberFormat="1" applyFont="1" applyFill="1" applyAlignment="1">
      <alignment horizontal="center"/>
    </xf>
    <xf numFmtId="166" fontId="1" fillId="0" borderId="1" xfId="15" applyNumberFormat="1" applyFont="1" applyFill="1" applyBorder="1" applyAlignment="1">
      <alignment horizontal="center"/>
    </xf>
    <xf numFmtId="166" fontId="1" fillId="0" borderId="7" xfId="15" applyNumberFormat="1" applyFont="1" applyFill="1" applyBorder="1" applyAlignment="1">
      <alignment horizontal="center"/>
    </xf>
    <xf numFmtId="166" fontId="0" fillId="0" borderId="0" xfId="15" applyNumberFormat="1" applyFont="1" applyFill="1" applyAlignment="1">
      <alignment horizontal="center"/>
    </xf>
    <xf numFmtId="166" fontId="1" fillId="0" borderId="0" xfId="15" applyNumberFormat="1" applyFont="1" applyFill="1" applyBorder="1" applyAlignment="1">
      <alignment horizontal="center"/>
    </xf>
    <xf numFmtId="166" fontId="0" fillId="0" borderId="0" xfId="15" applyNumberFormat="1" applyFont="1" applyFill="1" applyAlignment="1">
      <alignment/>
    </xf>
    <xf numFmtId="166" fontId="1" fillId="0" borderId="4" xfId="15" applyNumberFormat="1" applyFont="1" applyFill="1" applyBorder="1" applyAlignment="1">
      <alignment/>
    </xf>
    <xf numFmtId="166" fontId="1" fillId="0" borderId="5" xfId="15" applyNumberFormat="1" applyFont="1" applyFill="1" applyBorder="1" applyAlignment="1">
      <alignment/>
    </xf>
    <xf numFmtId="166" fontId="1" fillId="0" borderId="6" xfId="15" applyNumberFormat="1" applyFont="1" applyFill="1" applyBorder="1" applyAlignment="1">
      <alignment/>
    </xf>
    <xf numFmtId="166" fontId="1" fillId="0" borderId="2" xfId="15" applyNumberFormat="1" applyFont="1" applyFill="1" applyBorder="1" applyAlignment="1">
      <alignment/>
    </xf>
    <xf numFmtId="166" fontId="1" fillId="0" borderId="2" xfId="15" applyNumberFormat="1" applyFont="1" applyFill="1" applyBorder="1" applyAlignment="1">
      <alignment horizontal="center"/>
    </xf>
    <xf numFmtId="43" fontId="1" fillId="0" borderId="0" xfId="15" applyFont="1" applyFill="1" applyAlignment="1">
      <alignment horizontal="right"/>
    </xf>
    <xf numFmtId="164" fontId="3" fillId="0" borderId="0" xfId="0" applyNumberFormat="1" applyFont="1" applyFill="1" applyAlignment="1">
      <alignment horizontal="center"/>
    </xf>
    <xf numFmtId="164" fontId="1" fillId="0" borderId="0" xfId="0" applyNumberFormat="1" applyFont="1" applyFill="1" applyBorder="1" applyAlignment="1">
      <alignment/>
    </xf>
    <xf numFmtId="0" fontId="1" fillId="0" borderId="0" xfId="0" applyFont="1" applyFill="1" applyAlignment="1">
      <alignment wrapText="1"/>
    </xf>
    <xf numFmtId="0" fontId="4" fillId="0" borderId="0" xfId="0" applyFont="1" applyAlignment="1">
      <alignment/>
    </xf>
    <xf numFmtId="15" fontId="1" fillId="0" borderId="0" xfId="0" applyNumberFormat="1" applyFont="1" applyAlignment="1">
      <alignment horizontal="left"/>
    </xf>
    <xf numFmtId="3" fontId="1" fillId="0" borderId="0" xfId="0" applyNumberFormat="1" applyFont="1" applyAlignment="1">
      <alignment/>
    </xf>
    <xf numFmtId="3" fontId="1" fillId="0" borderId="8" xfId="0" applyNumberFormat="1" applyFont="1" applyBorder="1" applyAlignment="1">
      <alignment/>
    </xf>
    <xf numFmtId="164" fontId="3" fillId="0" borderId="3" xfId="0" applyNumberFormat="1" applyFont="1" applyFill="1" applyBorder="1" applyAlignment="1">
      <alignment horizontal="center"/>
    </xf>
    <xf numFmtId="170" fontId="3" fillId="0" borderId="3" xfId="0" applyNumberFormat="1" applyFont="1" applyFill="1" applyBorder="1" applyAlignment="1">
      <alignment horizontal="center"/>
    </xf>
    <xf numFmtId="166" fontId="1" fillId="0" borderId="8" xfId="15" applyNumberFormat="1" applyFont="1" applyFill="1" applyBorder="1" applyAlignment="1">
      <alignment/>
    </xf>
    <xf numFmtId="43" fontId="1" fillId="0" borderId="3" xfId="15" applyFont="1" applyFill="1" applyBorder="1" applyAlignment="1">
      <alignment/>
    </xf>
    <xf numFmtId="166" fontId="1" fillId="0" borderId="3" xfId="15" applyNumberFormat="1" applyFont="1" applyFill="1" applyBorder="1" applyAlignment="1">
      <alignment horizontal="center"/>
    </xf>
    <xf numFmtId="0" fontId="1" fillId="0" borderId="0" xfId="0" applyFont="1" applyFill="1" applyAlignment="1" quotePrefix="1">
      <alignment/>
    </xf>
    <xf numFmtId="165" fontId="1" fillId="0" borderId="0" xfId="15" applyNumberFormat="1" applyFont="1" applyAlignment="1">
      <alignment/>
    </xf>
    <xf numFmtId="165" fontId="1" fillId="0" borderId="0" xfId="0" applyNumberFormat="1" applyFont="1" applyAlignment="1">
      <alignment/>
    </xf>
    <xf numFmtId="165" fontId="1" fillId="0" borderId="8" xfId="0" applyNumberFormat="1" applyFont="1" applyBorder="1" applyAlignment="1">
      <alignment/>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vertical="top" wrapText="1"/>
    </xf>
    <xf numFmtId="0" fontId="0" fillId="0" borderId="0" xfId="0" applyAlignment="1">
      <alignment wrapText="1"/>
    </xf>
    <xf numFmtId="3" fontId="1" fillId="0" borderId="0" xfId="0" applyNumberFormat="1" applyFont="1" applyFill="1" applyAlignment="1">
      <alignment wrapText="1"/>
    </xf>
    <xf numFmtId="0" fontId="1" fillId="0" borderId="0" xfId="0" applyFont="1" applyFill="1" applyAlignment="1">
      <alignment wrapText="1"/>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47625</xdr:rowOff>
    </xdr:from>
    <xdr:ext cx="76200" cy="200025"/>
    <xdr:sp>
      <xdr:nvSpPr>
        <xdr:cNvPr id="1" name="TextBox 2"/>
        <xdr:cNvSpPr txBox="1">
          <a:spLocks noChangeArrowheads="1"/>
        </xdr:cNvSpPr>
      </xdr:nvSpPr>
      <xdr:spPr>
        <a:xfrm>
          <a:off x="2228850" y="919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51</xdr:row>
      <xdr:rowOff>142875</xdr:rowOff>
    </xdr:from>
    <xdr:to>
      <xdr:col>7</xdr:col>
      <xdr:colOff>600075</xdr:colOff>
      <xdr:row>62</xdr:row>
      <xdr:rowOff>133350</xdr:rowOff>
    </xdr:to>
    <xdr:sp>
      <xdr:nvSpPr>
        <xdr:cNvPr id="2" name="TextBox 4"/>
        <xdr:cNvSpPr txBox="1">
          <a:spLocks noChangeArrowheads="1"/>
        </xdr:cNvSpPr>
      </xdr:nvSpPr>
      <xdr:spPr>
        <a:xfrm>
          <a:off x="9525" y="8477250"/>
          <a:ext cx="5219700" cy="177165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the Malaysia Securities Exchange Berhad.
The acquisitions of the Pelangi Publishing Group Bhd's subsidiaries were only completed on 8 November 2003. Accordingly, the profit contributions from these subsidiaries only commenced from that date.
The unaudited Condensed Consolidated Income Statement should be read in conjunction with the Notes to the Interim Financial Statements as set out in pages 5 to 10.
</a:t>
          </a:r>
        </a:p>
      </xdr:txBody>
    </xdr:sp>
    <xdr:clientData/>
  </xdr:twoCellAnchor>
  <xdr:oneCellAnchor>
    <xdr:from>
      <xdr:col>1</xdr:col>
      <xdr:colOff>352425</xdr:colOff>
      <xdr:row>56</xdr:row>
      <xdr:rowOff>47625</xdr:rowOff>
    </xdr:from>
    <xdr:ext cx="76200" cy="200025"/>
    <xdr:sp>
      <xdr:nvSpPr>
        <xdr:cNvPr id="3" name="TextBox 5"/>
        <xdr:cNvSpPr txBox="1">
          <a:spLocks noChangeArrowheads="1"/>
        </xdr:cNvSpPr>
      </xdr:nvSpPr>
      <xdr:spPr>
        <a:xfrm>
          <a:off x="2228850" y="919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56</xdr:row>
      <xdr:rowOff>47625</xdr:rowOff>
    </xdr:from>
    <xdr:ext cx="76200" cy="200025"/>
    <xdr:sp>
      <xdr:nvSpPr>
        <xdr:cNvPr id="4" name="TextBox 7"/>
        <xdr:cNvSpPr txBox="1">
          <a:spLocks noChangeArrowheads="1"/>
        </xdr:cNvSpPr>
      </xdr:nvSpPr>
      <xdr:spPr>
        <a:xfrm>
          <a:off x="2228850" y="919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51</xdr:row>
      <xdr:rowOff>142875</xdr:rowOff>
    </xdr:from>
    <xdr:to>
      <xdr:col>7</xdr:col>
      <xdr:colOff>600075</xdr:colOff>
      <xdr:row>62</xdr:row>
      <xdr:rowOff>133350</xdr:rowOff>
    </xdr:to>
    <xdr:sp>
      <xdr:nvSpPr>
        <xdr:cNvPr id="5" name="TextBox 8"/>
        <xdr:cNvSpPr txBox="1">
          <a:spLocks noChangeArrowheads="1"/>
        </xdr:cNvSpPr>
      </xdr:nvSpPr>
      <xdr:spPr>
        <a:xfrm>
          <a:off x="9525" y="8477250"/>
          <a:ext cx="5219700" cy="177165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financial period subsequent to the listing of the Company on 23 April 2004.
The acquisitions of the Pelangi Publishing Group Bhd's subsidiaries were only completed on 8 November 2003. Accordingly, the profit contributions from these subsidiaries only commenced from that date.
The unaudited Condensed Consolidated Income Statement should be read in conjunction with the Notes to the Interim Financial Statements as set out in pages 5 to 10.
</a:t>
          </a:r>
        </a:p>
      </xdr:txBody>
    </xdr:sp>
    <xdr:clientData/>
  </xdr:twoCellAnchor>
  <xdr:oneCellAnchor>
    <xdr:from>
      <xdr:col>1</xdr:col>
      <xdr:colOff>352425</xdr:colOff>
      <xdr:row>56</xdr:row>
      <xdr:rowOff>47625</xdr:rowOff>
    </xdr:from>
    <xdr:ext cx="76200" cy="200025"/>
    <xdr:sp>
      <xdr:nvSpPr>
        <xdr:cNvPr id="6" name="TextBox 9"/>
        <xdr:cNvSpPr txBox="1">
          <a:spLocks noChangeArrowheads="1"/>
        </xdr:cNvSpPr>
      </xdr:nvSpPr>
      <xdr:spPr>
        <a:xfrm>
          <a:off x="2228850" y="919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55</xdr:row>
      <xdr:rowOff>47625</xdr:rowOff>
    </xdr:from>
    <xdr:ext cx="76200" cy="200025"/>
    <xdr:sp>
      <xdr:nvSpPr>
        <xdr:cNvPr id="1" name="TextBox 2"/>
        <xdr:cNvSpPr txBox="1">
          <a:spLocks noChangeArrowheads="1"/>
        </xdr:cNvSpPr>
      </xdr:nvSpPr>
      <xdr:spPr>
        <a:xfrm>
          <a:off x="3657600" y="899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49</xdr:row>
      <xdr:rowOff>28575</xdr:rowOff>
    </xdr:from>
    <xdr:to>
      <xdr:col>4</xdr:col>
      <xdr:colOff>38100</xdr:colOff>
      <xdr:row>57</xdr:row>
      <xdr:rowOff>123825</xdr:rowOff>
    </xdr:to>
    <xdr:sp>
      <xdr:nvSpPr>
        <xdr:cNvPr id="2" name="TextBox 4"/>
        <xdr:cNvSpPr txBox="1">
          <a:spLocks noChangeArrowheads="1"/>
        </xdr:cNvSpPr>
      </xdr:nvSpPr>
      <xdr:spPr>
        <a:xfrm>
          <a:off x="9525" y="8001000"/>
          <a:ext cx="5124450" cy="1390650"/>
        </a:xfrm>
        <a:prstGeom prst="rect">
          <a:avLst/>
        </a:prstGeom>
        <a:solidFill>
          <a:srgbClr val="FFFFFF"/>
        </a:solidFill>
        <a:ln w="9525" cmpd="sng">
          <a:noFill/>
        </a:ln>
      </xdr:spPr>
      <xdr:txBody>
        <a:bodyPr vertOverflow="clip" wrap="square"/>
        <a:p>
          <a:pPr algn="just">
            <a:defRPr/>
          </a:pPr>
          <a:r>
            <a:rPr lang="en-US" cap="none" sz="1000" b="0" i="0" u="none" baseline="0"/>
            <a:t>The audited Balance Sheet as at 30 September 2003 was prepared at company level. No consolidated financial statements were prepared then as the acquisitions of the Pelangi Publishing Group Bhd's subsidiaries were only completed on 8 November 2003. 
The unaudited Condensed Consolidated Balance Sheet should be read in conjunction with the Notes to the Interim Financial Statements as set out in pages 5 to 10.
</a:t>
          </a:r>
        </a:p>
      </xdr:txBody>
    </xdr:sp>
    <xdr:clientData/>
  </xdr:twoCellAnchor>
  <xdr:oneCellAnchor>
    <xdr:from>
      <xdr:col>1</xdr:col>
      <xdr:colOff>352425</xdr:colOff>
      <xdr:row>54</xdr:row>
      <xdr:rowOff>47625</xdr:rowOff>
    </xdr:from>
    <xdr:ext cx="76200" cy="200025"/>
    <xdr:sp>
      <xdr:nvSpPr>
        <xdr:cNvPr id="3" name="TextBox 5"/>
        <xdr:cNvSpPr txBox="1">
          <a:spLocks noChangeArrowheads="1"/>
        </xdr:cNvSpPr>
      </xdr:nvSpPr>
      <xdr:spPr>
        <a:xfrm>
          <a:off x="3657600" y="8829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55</xdr:row>
      <xdr:rowOff>47625</xdr:rowOff>
    </xdr:from>
    <xdr:ext cx="76200" cy="200025"/>
    <xdr:sp>
      <xdr:nvSpPr>
        <xdr:cNvPr id="4" name="TextBox 7"/>
        <xdr:cNvSpPr txBox="1">
          <a:spLocks noChangeArrowheads="1"/>
        </xdr:cNvSpPr>
      </xdr:nvSpPr>
      <xdr:spPr>
        <a:xfrm>
          <a:off x="3657600" y="899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49</xdr:row>
      <xdr:rowOff>28575</xdr:rowOff>
    </xdr:from>
    <xdr:to>
      <xdr:col>4</xdr:col>
      <xdr:colOff>38100</xdr:colOff>
      <xdr:row>56</xdr:row>
      <xdr:rowOff>66675</xdr:rowOff>
    </xdr:to>
    <xdr:sp>
      <xdr:nvSpPr>
        <xdr:cNvPr id="5" name="TextBox 8"/>
        <xdr:cNvSpPr txBox="1">
          <a:spLocks noChangeArrowheads="1"/>
        </xdr:cNvSpPr>
      </xdr:nvSpPr>
      <xdr:spPr>
        <a:xfrm>
          <a:off x="9525" y="8001000"/>
          <a:ext cx="5124450" cy="1171575"/>
        </a:xfrm>
        <a:prstGeom prst="rect">
          <a:avLst/>
        </a:prstGeom>
        <a:solidFill>
          <a:srgbClr val="FFFFFF"/>
        </a:solidFill>
        <a:ln w="9525" cmpd="sng">
          <a:noFill/>
        </a:ln>
      </xdr:spPr>
      <xdr:txBody>
        <a:bodyPr vertOverflow="clip" wrap="square"/>
        <a:p>
          <a:pPr algn="just">
            <a:defRPr/>
          </a:pPr>
          <a:r>
            <a:rPr lang="en-US" cap="none" sz="1000" b="0" i="0" u="none" baseline="0"/>
            <a:t>The audited Balance Sheet as at 30 September 2003 was prepared at company level. No consolidated financial statements were prepared then as the acquisitions of the Pelangi Publishing Group Bhd's subsidiaries were only completed on 8 November 2003. 
The unaudited Condensed Consolidated Balance Sheet should be read in conjunction with the Notes to the Interim Financial Statements as set out in pages 5 to 10.
</a:t>
          </a:r>
        </a:p>
      </xdr:txBody>
    </xdr:sp>
    <xdr:clientData/>
  </xdr:twoCellAnchor>
  <xdr:oneCellAnchor>
    <xdr:from>
      <xdr:col>1</xdr:col>
      <xdr:colOff>352425</xdr:colOff>
      <xdr:row>54</xdr:row>
      <xdr:rowOff>47625</xdr:rowOff>
    </xdr:from>
    <xdr:ext cx="76200" cy="200025"/>
    <xdr:sp>
      <xdr:nvSpPr>
        <xdr:cNvPr id="6" name="TextBox 9"/>
        <xdr:cNvSpPr txBox="1">
          <a:spLocks noChangeArrowheads="1"/>
        </xdr:cNvSpPr>
      </xdr:nvSpPr>
      <xdr:spPr>
        <a:xfrm>
          <a:off x="3657600" y="8829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152400</xdr:rowOff>
    </xdr:from>
    <xdr:to>
      <xdr:col>4</xdr:col>
      <xdr:colOff>0</xdr:colOff>
      <xdr:row>32</xdr:row>
      <xdr:rowOff>152400</xdr:rowOff>
    </xdr:to>
    <xdr:sp>
      <xdr:nvSpPr>
        <xdr:cNvPr id="1" name="TextBox 2"/>
        <xdr:cNvSpPr txBox="1">
          <a:spLocks noChangeArrowheads="1"/>
        </xdr:cNvSpPr>
      </xdr:nvSpPr>
      <xdr:spPr>
        <a:xfrm>
          <a:off x="9525" y="4867275"/>
          <a:ext cx="5019675" cy="485775"/>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Notes to the Interim Financial Statements as set out in pages 5 to 10.
</a:t>
          </a:r>
        </a:p>
      </xdr:txBody>
    </xdr:sp>
    <xdr:clientData/>
  </xdr:twoCellAnchor>
  <xdr:twoCellAnchor>
    <xdr:from>
      <xdr:col>0</xdr:col>
      <xdr:colOff>9525</xdr:colOff>
      <xdr:row>29</xdr:row>
      <xdr:rowOff>152400</xdr:rowOff>
    </xdr:from>
    <xdr:to>
      <xdr:col>4</xdr:col>
      <xdr:colOff>0</xdr:colOff>
      <xdr:row>35</xdr:row>
      <xdr:rowOff>9525</xdr:rowOff>
    </xdr:to>
    <xdr:sp>
      <xdr:nvSpPr>
        <xdr:cNvPr id="2" name="TextBox 3"/>
        <xdr:cNvSpPr txBox="1">
          <a:spLocks noChangeArrowheads="1"/>
        </xdr:cNvSpPr>
      </xdr:nvSpPr>
      <xdr:spPr>
        <a:xfrm>
          <a:off x="9525" y="4867275"/>
          <a:ext cx="5019675" cy="828675"/>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Notes to the Interim Financial Statements as set out in pages 5 to 10.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42</xdr:row>
      <xdr:rowOff>142875</xdr:rowOff>
    </xdr:from>
    <xdr:to>
      <xdr:col>4</xdr:col>
      <xdr:colOff>838200</xdr:colOff>
      <xdr:row>45</xdr:row>
      <xdr:rowOff>9525</xdr:rowOff>
    </xdr:to>
    <xdr:sp>
      <xdr:nvSpPr>
        <xdr:cNvPr id="1" name="TextBox 1"/>
        <xdr:cNvSpPr txBox="1">
          <a:spLocks noChangeArrowheads="1"/>
        </xdr:cNvSpPr>
      </xdr:nvSpPr>
      <xdr:spPr>
        <a:xfrm>
          <a:off x="9525" y="6962775"/>
          <a:ext cx="5324475" cy="3524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the Malaysia Securities Exchange Berhad.</a:t>
          </a:r>
        </a:p>
      </xdr:txBody>
    </xdr:sp>
    <xdr:clientData/>
  </xdr:twoCellAnchor>
  <xdr:oneCellAnchor>
    <xdr:from>
      <xdr:col>2</xdr:col>
      <xdr:colOff>0</xdr:colOff>
      <xdr:row>47</xdr:row>
      <xdr:rowOff>47625</xdr:rowOff>
    </xdr:from>
    <xdr:ext cx="76200" cy="200025"/>
    <xdr:sp>
      <xdr:nvSpPr>
        <xdr:cNvPr id="2" name="TextBox 2"/>
        <xdr:cNvSpPr txBox="1">
          <a:spLocks noChangeArrowheads="1"/>
        </xdr:cNvSpPr>
      </xdr:nvSpPr>
      <xdr:spPr>
        <a:xfrm>
          <a:off x="3476625" y="7677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43</xdr:row>
      <xdr:rowOff>47625</xdr:rowOff>
    </xdr:from>
    <xdr:ext cx="76200" cy="200025"/>
    <xdr:sp>
      <xdr:nvSpPr>
        <xdr:cNvPr id="3" name="TextBox 4"/>
        <xdr:cNvSpPr txBox="1">
          <a:spLocks noChangeArrowheads="1"/>
        </xdr:cNvSpPr>
      </xdr:nvSpPr>
      <xdr:spPr>
        <a:xfrm>
          <a:off x="3476625" y="7029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42</xdr:row>
      <xdr:rowOff>9525</xdr:rowOff>
    </xdr:from>
    <xdr:to>
      <xdr:col>4</xdr:col>
      <xdr:colOff>838200</xdr:colOff>
      <xdr:row>47</xdr:row>
      <xdr:rowOff>152400</xdr:rowOff>
    </xdr:to>
    <xdr:sp>
      <xdr:nvSpPr>
        <xdr:cNvPr id="4" name="TextBox 5"/>
        <xdr:cNvSpPr txBox="1">
          <a:spLocks noChangeArrowheads="1"/>
        </xdr:cNvSpPr>
      </xdr:nvSpPr>
      <xdr:spPr>
        <a:xfrm>
          <a:off x="9525" y="6829425"/>
          <a:ext cx="5324475" cy="95250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year which quarterly reports are submitted to Bursa Malaysia.
The unaudited Condensed Consolidated Cash Flow Statement should be read in conjunction with the Notes to the Interim Financial Statements as set out in pages 5 to 10.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9525</xdr:rowOff>
    </xdr:from>
    <xdr:to>
      <xdr:col>8</xdr:col>
      <xdr:colOff>419100</xdr:colOff>
      <xdr:row>27</xdr:row>
      <xdr:rowOff>76200</xdr:rowOff>
    </xdr:to>
    <xdr:sp>
      <xdr:nvSpPr>
        <xdr:cNvPr id="1" name="Text 18"/>
        <xdr:cNvSpPr txBox="1">
          <a:spLocks noChangeArrowheads="1"/>
        </xdr:cNvSpPr>
      </xdr:nvSpPr>
      <xdr:spPr>
        <a:xfrm>
          <a:off x="314325" y="3952875"/>
          <a:ext cx="5734050" cy="390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of the Company for the year ended 30 September 2003 was not qualified.</a:t>
          </a:r>
        </a:p>
      </xdr:txBody>
    </xdr:sp>
    <xdr:clientData/>
  </xdr:twoCellAnchor>
  <xdr:twoCellAnchor>
    <xdr:from>
      <xdr:col>1</xdr:col>
      <xdr:colOff>9525</xdr:colOff>
      <xdr:row>97</xdr:row>
      <xdr:rowOff>9525</xdr:rowOff>
    </xdr:from>
    <xdr:to>
      <xdr:col>8</xdr:col>
      <xdr:colOff>409575</xdr:colOff>
      <xdr:row>98</xdr:row>
      <xdr:rowOff>142875</xdr:rowOff>
    </xdr:to>
    <xdr:sp>
      <xdr:nvSpPr>
        <xdr:cNvPr id="2" name="Text 18"/>
        <xdr:cNvSpPr txBox="1">
          <a:spLocks noChangeArrowheads="1"/>
        </xdr:cNvSpPr>
      </xdr:nvSpPr>
      <xdr:spPr>
        <a:xfrm>
          <a:off x="314325" y="15716250"/>
          <a:ext cx="57245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revaluation of property, plant and equipment during the quarter.</a:t>
          </a:r>
        </a:p>
      </xdr:txBody>
    </xdr:sp>
    <xdr:clientData/>
  </xdr:twoCellAnchor>
  <xdr:twoCellAnchor>
    <xdr:from>
      <xdr:col>1</xdr:col>
      <xdr:colOff>9525</xdr:colOff>
      <xdr:row>102</xdr:row>
      <xdr:rowOff>9525</xdr:rowOff>
    </xdr:from>
    <xdr:to>
      <xdr:col>8</xdr:col>
      <xdr:colOff>419100</xdr:colOff>
      <xdr:row>107</xdr:row>
      <xdr:rowOff>142875</xdr:rowOff>
    </xdr:to>
    <xdr:sp>
      <xdr:nvSpPr>
        <xdr:cNvPr id="3" name="Text 18"/>
        <xdr:cNvSpPr txBox="1">
          <a:spLocks noChangeArrowheads="1"/>
        </xdr:cNvSpPr>
      </xdr:nvSpPr>
      <xdr:spPr>
        <a:xfrm>
          <a:off x="314325" y="16525875"/>
          <a:ext cx="5734050" cy="942975"/>
        </a:xfrm>
        <a:prstGeom prst="rect">
          <a:avLst/>
        </a:prstGeom>
        <a:solidFill>
          <a:srgbClr val="FFFFFF"/>
        </a:solidFill>
        <a:ln w="1" cmpd="sng">
          <a:noFill/>
        </a:ln>
      </xdr:spPr>
      <xdr:txBody>
        <a:bodyPr vertOverflow="clip" wrap="square"/>
        <a:p>
          <a:pPr algn="just">
            <a:defRPr/>
          </a:pPr>
          <a:r>
            <a:rPr lang="en-US" cap="none" sz="1000" b="0" i="0" u="none" baseline="0"/>
            <a:t>The Group has commenced the setting up of publishing house in Indonesia. Few staff have been engaged and currently are under training in Malaysia.
The Company was listed on 23 April 2004 on Second Board of Bursa Malaysia. The proceeds received from IPO had been utilised to settle listing expenses,  and a portion of it is allocated to settle term loan and overseas expansion funding as per disclose in our Prospectus.</a:t>
          </a:r>
        </a:p>
      </xdr:txBody>
    </xdr:sp>
    <xdr:clientData/>
  </xdr:twoCellAnchor>
  <xdr:twoCellAnchor>
    <xdr:from>
      <xdr:col>1</xdr:col>
      <xdr:colOff>9525</xdr:colOff>
      <xdr:row>111</xdr:row>
      <xdr:rowOff>9525</xdr:rowOff>
    </xdr:from>
    <xdr:to>
      <xdr:col>8</xdr:col>
      <xdr:colOff>428625</xdr:colOff>
      <xdr:row>141</xdr:row>
      <xdr:rowOff>114300</xdr:rowOff>
    </xdr:to>
    <xdr:sp>
      <xdr:nvSpPr>
        <xdr:cNvPr id="4" name="Text 18"/>
        <xdr:cNvSpPr txBox="1">
          <a:spLocks noChangeArrowheads="1"/>
        </xdr:cNvSpPr>
      </xdr:nvSpPr>
      <xdr:spPr>
        <a:xfrm>
          <a:off x="314325" y="17983200"/>
          <a:ext cx="5743575" cy="4962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In conjunction with the admission to the Official List and the listing of and quotation for the entire issued and paid-up share capital of Pelangi Publishing Group Bhd on the Second Board of Bursa Malaysia, the following restructuring was undertaken:-
(i) The Acquisition of 100% equity interest in Penerbitan Pelangi Sdn Bhd  based on its audited consolidated net tangible assets (“NTA”) as at 30 September 2002 to be satisfied by the issuance of 42,888,516 new Pelangi Publishing Group Bhd ordinary shares of RM0.50 each valued at approximately RM0.52 per share. 
(ii) The Acquisition of 100% equity interest in Tunas Pelangi Sdn Bhd  based on its audited consolidated net tangible assets (“NTA”) as at 30 September 2002 to be satisfied by the issuance of 10,336,363 new Pelangi Publishing Group Bhd ordinary shares of RM0.50 each valued at approximately RM0.52 per share.
(iii) The Acquisition of 100% equity interest in Sutera Ceria Sdn Bhd  based on its audited consolidated net tangible assets (“NTA”) as at 30 September 2002 to be satisfied by the issuance of 7,070,542 new Pelangi Publishing Group Bhd ordinary shares of RM0.50 each valued at approximately RM0.52 per share.
(iv) The Acquisition of 100% equity interest in Pelangi Education Sdn Bhd  based on its audited consolidated net tangible assets (“NTA”) as at 30 September 2002 to be satisfied by the issuance of 505,383 new Pelangi Publishing Group Bhd ordinary shares of RM0.50 each valued at approximately RM0.52 per share.
(v) The Acquisition of 100% equity interest in Pelangi Publishing International Sdn Bhd  based on its audited consolidated net tangible assets (“NTA”) as at 30 September 2002 to be satisfied by the issuance of 192 new Pelangi Publishing Group Bhd ordinary shares of RM0.50 each valued at approximately RM0.52 per share, and cash of RM 9,900.
(vi) The Acquisition of 100% equity interest in Pelangi Publishing Holdings Sdn Bhd  based on its audited consolidated net tangible assets (“NTA”) as at 30 September 2002 to be satisfied by the issuance of 3,499,000 new Pelangi Publishing Group Bhd ordinary shares of RM0.50 each valued at approximately RM0.52 per share.
The acquisitions were completed on 8 November 2003.
</a:t>
          </a:r>
        </a:p>
      </xdr:txBody>
    </xdr:sp>
    <xdr:clientData/>
  </xdr:twoCellAnchor>
  <xdr:twoCellAnchor>
    <xdr:from>
      <xdr:col>1</xdr:col>
      <xdr:colOff>9525</xdr:colOff>
      <xdr:row>145</xdr:row>
      <xdr:rowOff>9525</xdr:rowOff>
    </xdr:from>
    <xdr:to>
      <xdr:col>8</xdr:col>
      <xdr:colOff>485775</xdr:colOff>
      <xdr:row>147</xdr:row>
      <xdr:rowOff>47625</xdr:rowOff>
    </xdr:to>
    <xdr:sp>
      <xdr:nvSpPr>
        <xdr:cNvPr id="5" name="Text 18"/>
        <xdr:cNvSpPr txBox="1">
          <a:spLocks noChangeArrowheads="1"/>
        </xdr:cNvSpPr>
      </xdr:nvSpPr>
      <xdr:spPr>
        <a:xfrm>
          <a:off x="314325" y="23488650"/>
          <a:ext cx="5800725" cy="3619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material changes in contingent liabilities or contingent assets for the current period saved as disclosed in our Prospectus dated 31 March 2004.</a:t>
          </a:r>
        </a:p>
      </xdr:txBody>
    </xdr:sp>
    <xdr:clientData/>
  </xdr:twoCellAnchor>
  <xdr:twoCellAnchor>
    <xdr:from>
      <xdr:col>1</xdr:col>
      <xdr:colOff>9525</xdr:colOff>
      <xdr:row>155</xdr:row>
      <xdr:rowOff>9525</xdr:rowOff>
    </xdr:from>
    <xdr:to>
      <xdr:col>8</xdr:col>
      <xdr:colOff>485775</xdr:colOff>
      <xdr:row>161</xdr:row>
      <xdr:rowOff>76200</xdr:rowOff>
    </xdr:to>
    <xdr:sp>
      <xdr:nvSpPr>
        <xdr:cNvPr id="6" name="Text 18"/>
        <xdr:cNvSpPr txBox="1">
          <a:spLocks noChangeArrowheads="1"/>
        </xdr:cNvSpPr>
      </xdr:nvSpPr>
      <xdr:spPr>
        <a:xfrm>
          <a:off x="314325" y="25107900"/>
          <a:ext cx="5800725" cy="10382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 Group's turnover has decreased to RM 14.9 million for the current quarter, from RM 21.9 million recorded in the preceding quarter due to decrease in sales volume in the subsidiaries as peak sales period for a new school term was over during the quarter. 
</a:t>
          </a:r>
          <a:r>
            <a:rPr lang="en-US" cap="none" sz="1000" b="0" i="0" u="none" baseline="0">
              <a:latin typeface="Times New Roman"/>
              <a:ea typeface="Times New Roman"/>
              <a:cs typeface="Times New Roman"/>
            </a:rPr>
            <a:t>
There is no comparison with the corresponding period’s results because this is the first set of consolidated results of the Group to be submitted to Bursa Malaysia.</a:t>
          </a:r>
        </a:p>
      </xdr:txBody>
    </xdr:sp>
    <xdr:clientData/>
  </xdr:twoCellAnchor>
  <xdr:twoCellAnchor>
    <xdr:from>
      <xdr:col>1</xdr:col>
      <xdr:colOff>19050</xdr:colOff>
      <xdr:row>166</xdr:row>
      <xdr:rowOff>38100</xdr:rowOff>
    </xdr:from>
    <xdr:to>
      <xdr:col>8</xdr:col>
      <xdr:colOff>476250</xdr:colOff>
      <xdr:row>169</xdr:row>
      <xdr:rowOff>57150</xdr:rowOff>
    </xdr:to>
    <xdr:sp>
      <xdr:nvSpPr>
        <xdr:cNvPr id="7" name="Text 18"/>
        <xdr:cNvSpPr txBox="1">
          <a:spLocks noChangeArrowheads="1"/>
        </xdr:cNvSpPr>
      </xdr:nvSpPr>
      <xdr:spPr>
        <a:xfrm>
          <a:off x="323850" y="26917650"/>
          <a:ext cx="5781675" cy="5048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Group's profit before taxation has decreased to approximately RM 590,000 for the current quarter, from RM 6,557,000 recorded in the preceding quarter mainly due to the reason as disclosed above.
</a:t>
          </a:r>
        </a:p>
      </xdr:txBody>
    </xdr:sp>
    <xdr:clientData/>
  </xdr:twoCellAnchor>
  <xdr:twoCellAnchor>
    <xdr:from>
      <xdr:col>1</xdr:col>
      <xdr:colOff>9525</xdr:colOff>
      <xdr:row>172</xdr:row>
      <xdr:rowOff>9525</xdr:rowOff>
    </xdr:from>
    <xdr:to>
      <xdr:col>8</xdr:col>
      <xdr:colOff>476250</xdr:colOff>
      <xdr:row>174</xdr:row>
      <xdr:rowOff>142875</xdr:rowOff>
    </xdr:to>
    <xdr:sp>
      <xdr:nvSpPr>
        <xdr:cNvPr id="8" name="Text 18"/>
        <xdr:cNvSpPr txBox="1">
          <a:spLocks noChangeArrowheads="1"/>
        </xdr:cNvSpPr>
      </xdr:nvSpPr>
      <xdr:spPr>
        <a:xfrm>
          <a:off x="314325" y="27860625"/>
          <a:ext cx="5791200" cy="4572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Directors are of the view that the overall performance of the Group will be marginally better than that forecasted in the Prospectus as the Group has ventured overseas much earlier than planned. </a:t>
          </a:r>
        </a:p>
      </xdr:txBody>
    </xdr:sp>
    <xdr:clientData/>
  </xdr:twoCellAnchor>
  <xdr:twoCellAnchor>
    <xdr:from>
      <xdr:col>1</xdr:col>
      <xdr:colOff>9525</xdr:colOff>
      <xdr:row>179</xdr:row>
      <xdr:rowOff>9525</xdr:rowOff>
    </xdr:from>
    <xdr:to>
      <xdr:col>8</xdr:col>
      <xdr:colOff>523875</xdr:colOff>
      <xdr:row>180</xdr:row>
      <xdr:rowOff>85725</xdr:rowOff>
    </xdr:to>
    <xdr:sp>
      <xdr:nvSpPr>
        <xdr:cNvPr id="9" name="Text 18"/>
        <xdr:cNvSpPr txBox="1">
          <a:spLocks noChangeArrowheads="1"/>
        </xdr:cNvSpPr>
      </xdr:nvSpPr>
      <xdr:spPr>
        <a:xfrm>
          <a:off x="314325" y="28994100"/>
          <a:ext cx="5838825" cy="2381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This is not applicable for this report.</a:t>
          </a:r>
        </a:p>
      </xdr:txBody>
    </xdr:sp>
    <xdr:clientData/>
  </xdr:twoCellAnchor>
  <xdr:twoCellAnchor>
    <xdr:from>
      <xdr:col>1</xdr:col>
      <xdr:colOff>9525</xdr:colOff>
      <xdr:row>204</xdr:row>
      <xdr:rowOff>9525</xdr:rowOff>
    </xdr:from>
    <xdr:to>
      <xdr:col>8</xdr:col>
      <xdr:colOff>371475</xdr:colOff>
      <xdr:row>206</xdr:row>
      <xdr:rowOff>0</xdr:rowOff>
    </xdr:to>
    <xdr:sp>
      <xdr:nvSpPr>
        <xdr:cNvPr id="10" name="Text 18"/>
        <xdr:cNvSpPr txBox="1">
          <a:spLocks noChangeArrowheads="1"/>
        </xdr:cNvSpPr>
      </xdr:nvSpPr>
      <xdr:spPr>
        <a:xfrm>
          <a:off x="314325" y="33061275"/>
          <a:ext cx="56864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
</a:t>
          </a:r>
        </a:p>
      </xdr:txBody>
    </xdr:sp>
    <xdr:clientData/>
  </xdr:twoCellAnchor>
  <xdr:twoCellAnchor>
    <xdr:from>
      <xdr:col>1</xdr:col>
      <xdr:colOff>9525</xdr:colOff>
      <xdr:row>262</xdr:row>
      <xdr:rowOff>9525</xdr:rowOff>
    </xdr:from>
    <xdr:to>
      <xdr:col>8</xdr:col>
      <xdr:colOff>333375</xdr:colOff>
      <xdr:row>263</xdr:row>
      <xdr:rowOff>142875</xdr:rowOff>
    </xdr:to>
    <xdr:sp>
      <xdr:nvSpPr>
        <xdr:cNvPr id="11" name="Text 18"/>
        <xdr:cNvSpPr txBox="1">
          <a:spLocks noChangeArrowheads="1"/>
        </xdr:cNvSpPr>
      </xdr:nvSpPr>
      <xdr:spPr>
        <a:xfrm>
          <a:off x="314325" y="42386250"/>
          <a:ext cx="56483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267</xdr:row>
      <xdr:rowOff>9525</xdr:rowOff>
    </xdr:from>
    <xdr:to>
      <xdr:col>8</xdr:col>
      <xdr:colOff>447675</xdr:colOff>
      <xdr:row>269</xdr:row>
      <xdr:rowOff>152400</xdr:rowOff>
    </xdr:to>
    <xdr:sp>
      <xdr:nvSpPr>
        <xdr:cNvPr id="12" name="Text 18"/>
        <xdr:cNvSpPr txBox="1">
          <a:spLocks noChangeArrowheads="1"/>
        </xdr:cNvSpPr>
      </xdr:nvSpPr>
      <xdr:spPr>
        <a:xfrm>
          <a:off x="314325" y="43195875"/>
          <a:ext cx="5762625" cy="4667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 saved as disclosed in our Prospectus dated 31 March 2004.
 </a:t>
          </a:r>
        </a:p>
      </xdr:txBody>
    </xdr:sp>
    <xdr:clientData/>
  </xdr:twoCellAnchor>
  <xdr:twoCellAnchor>
    <xdr:from>
      <xdr:col>1</xdr:col>
      <xdr:colOff>9525</xdr:colOff>
      <xdr:row>10</xdr:row>
      <xdr:rowOff>0</xdr:rowOff>
    </xdr:from>
    <xdr:to>
      <xdr:col>8</xdr:col>
      <xdr:colOff>428625</xdr:colOff>
      <xdr:row>21</xdr:row>
      <xdr:rowOff>104775</xdr:rowOff>
    </xdr:to>
    <xdr:sp>
      <xdr:nvSpPr>
        <xdr:cNvPr id="13" name="TextBox 13"/>
        <xdr:cNvSpPr txBox="1">
          <a:spLocks noChangeArrowheads="1"/>
        </xdr:cNvSpPr>
      </xdr:nvSpPr>
      <xdr:spPr>
        <a:xfrm>
          <a:off x="314325" y="1514475"/>
          <a:ext cx="5743575" cy="1885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accordance with the requirements of MASB 26: Interim Financial Reporting and Chapter 9 Part K of the Listing Requirements of the Bursa Malaysia Securities Bhd (“Bursa Malaysia") (formerly known as Malaysia Securities Exchange Berhad).
These explanatory notes attached to the interim financial statements provide an explanation of events and transactions that are significant to an understanding of the changes in the financial position and performance of Pelangi Publishing Group Bhd (“PPG” or “Company”) and its subsidiary companies hereinafter referred to as the (“Group”) since the financial year ended 30 September 2003.
The accounting policies and methods of computation adopted by the Company in this interim financial statements are consistent with those adopted in the Company's Prospectus dated 31 March 2004.</a:t>
          </a:r>
        </a:p>
      </xdr:txBody>
    </xdr:sp>
    <xdr:clientData/>
  </xdr:twoCellAnchor>
  <xdr:twoCellAnchor>
    <xdr:from>
      <xdr:col>1</xdr:col>
      <xdr:colOff>19050</xdr:colOff>
      <xdr:row>288</xdr:row>
      <xdr:rowOff>0</xdr:rowOff>
    </xdr:from>
    <xdr:to>
      <xdr:col>8</xdr:col>
      <xdr:colOff>295275</xdr:colOff>
      <xdr:row>290</xdr:row>
      <xdr:rowOff>114300</xdr:rowOff>
    </xdr:to>
    <xdr:sp>
      <xdr:nvSpPr>
        <xdr:cNvPr id="14" name="TextBox 14"/>
        <xdr:cNvSpPr txBox="1">
          <a:spLocks noChangeArrowheads="1"/>
        </xdr:cNvSpPr>
      </xdr:nvSpPr>
      <xdr:spPr>
        <a:xfrm>
          <a:off x="323850" y="46643925"/>
          <a:ext cx="5600700" cy="43815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oneCellAnchor>
    <xdr:from>
      <xdr:col>1</xdr:col>
      <xdr:colOff>0</xdr:colOff>
      <xdr:row>30</xdr:row>
      <xdr:rowOff>142875</xdr:rowOff>
    </xdr:from>
    <xdr:ext cx="5610225" cy="1409700"/>
    <xdr:sp>
      <xdr:nvSpPr>
        <xdr:cNvPr id="15" name="TextBox 15"/>
        <xdr:cNvSpPr txBox="1">
          <a:spLocks noChangeArrowheads="1"/>
        </xdr:cNvSpPr>
      </xdr:nvSpPr>
      <xdr:spPr>
        <a:xfrm>
          <a:off x="304800" y="4895850"/>
          <a:ext cx="5610225" cy="1409700"/>
        </a:xfrm>
        <a:prstGeom prst="rect">
          <a:avLst/>
        </a:prstGeom>
        <a:noFill/>
        <a:ln w="9525" cmpd="sng">
          <a:noFill/>
        </a:ln>
      </xdr:spPr>
      <xdr:txBody>
        <a:bodyPr vertOverflow="clip" wrap="square"/>
        <a:p>
          <a:pPr algn="just">
            <a:defRPr/>
          </a:pPr>
          <a:r>
            <a:rPr lang="en-US" cap="none" sz="1000" b="0" i="0" u="none" baseline="0">
              <a:solidFill>
                <a:srgbClr val="000000"/>
              </a:solidFill>
            </a:rPr>
            <a:t>As the Group is basically involved in the production and distribution of books, school terms will have impact on revenue and margins.
The bulk of the turnover of the Group will come from 4th quarter of the calendar year before school term reopen. The turnover cycle will drop in the 1st quarter of the following calendar year.
It will be increasing again in the 2nd quarter of the following calendar year due to second half year school order from Chinese schools and kindergartens.     
</a:t>
          </a:r>
        </a:p>
      </xdr:txBody>
    </xdr:sp>
    <xdr:clientData/>
  </xdr:oneCellAnchor>
  <xdr:oneCellAnchor>
    <xdr:from>
      <xdr:col>0</xdr:col>
      <xdr:colOff>285750</xdr:colOff>
      <xdr:row>47</xdr:row>
      <xdr:rowOff>152400</xdr:rowOff>
    </xdr:from>
    <xdr:ext cx="5610225" cy="409575"/>
    <xdr:sp>
      <xdr:nvSpPr>
        <xdr:cNvPr id="16" name="TextBox 16"/>
        <xdr:cNvSpPr txBox="1">
          <a:spLocks noChangeArrowheads="1"/>
        </xdr:cNvSpPr>
      </xdr:nvSpPr>
      <xdr:spPr>
        <a:xfrm>
          <a:off x="285750" y="7658100"/>
          <a:ext cx="5610225" cy="409575"/>
        </a:xfrm>
        <a:prstGeom prst="rect">
          <a:avLst/>
        </a:prstGeom>
        <a:noFill/>
        <a:ln w="9525" cmpd="sng">
          <a:noFill/>
        </a:ln>
      </xdr:spPr>
      <xdr:txBody>
        <a:bodyPr vertOverflow="clip" wrap="square"/>
        <a:p>
          <a:pPr algn="just">
            <a:defRPr/>
          </a:pPr>
          <a:r>
            <a:rPr lang="en-US" cap="none" sz="1000" b="0" i="0" u="none" baseline="0">
              <a:solidFill>
                <a:srgbClr val="000000"/>
              </a:solidFill>
            </a:rPr>
            <a:t>There  were no changes  to the estimates  that have been used  in the preparation of the current financial statements.
</a:t>
          </a:r>
        </a:p>
      </xdr:txBody>
    </xdr:sp>
    <xdr:clientData/>
  </xdr:oneCellAnchor>
  <xdr:oneCellAnchor>
    <xdr:from>
      <xdr:col>1</xdr:col>
      <xdr:colOff>38100</xdr:colOff>
      <xdr:row>53</xdr:row>
      <xdr:rowOff>0</xdr:rowOff>
    </xdr:from>
    <xdr:ext cx="5543550" cy="285750"/>
    <xdr:sp>
      <xdr:nvSpPr>
        <xdr:cNvPr id="17" name="TextBox 17"/>
        <xdr:cNvSpPr txBox="1">
          <a:spLocks noChangeArrowheads="1"/>
        </xdr:cNvSpPr>
      </xdr:nvSpPr>
      <xdr:spPr>
        <a:xfrm>
          <a:off x="342900" y="8543925"/>
          <a:ext cx="5543550" cy="285750"/>
        </a:xfrm>
        <a:prstGeom prst="rect">
          <a:avLst/>
        </a:prstGeom>
        <a:noFill/>
        <a:ln w="9525" cmpd="sng">
          <a:noFill/>
        </a:ln>
      </xdr:spPr>
      <xdr:txBody>
        <a:bodyPr vertOverflow="clip" wrap="square"/>
        <a:p>
          <a:pPr algn="just">
            <a:defRPr/>
          </a:pPr>
          <a:r>
            <a:rPr lang="en-US" cap="none" sz="1000" b="0" i="0" u="none" baseline="0">
              <a:solidFill>
                <a:srgbClr val="000000"/>
              </a:solidFill>
            </a:rPr>
            <a:t>The following shares were issued during the period ended 31 March 2004:
</a:t>
          </a:r>
        </a:p>
      </xdr:txBody>
    </xdr:sp>
    <xdr:clientData/>
  </xdr:oneCellAnchor>
  <xdr:twoCellAnchor>
    <xdr:from>
      <xdr:col>0</xdr:col>
      <xdr:colOff>285750</xdr:colOff>
      <xdr:row>198</xdr:row>
      <xdr:rowOff>0</xdr:rowOff>
    </xdr:from>
    <xdr:to>
      <xdr:col>8</xdr:col>
      <xdr:colOff>342900</xdr:colOff>
      <xdr:row>201</xdr:row>
      <xdr:rowOff>38100</xdr:rowOff>
    </xdr:to>
    <xdr:sp>
      <xdr:nvSpPr>
        <xdr:cNvPr id="18" name="Text 18"/>
        <xdr:cNvSpPr txBox="1">
          <a:spLocks noChangeArrowheads="1"/>
        </xdr:cNvSpPr>
      </xdr:nvSpPr>
      <xdr:spPr>
        <a:xfrm>
          <a:off x="285750" y="32080200"/>
          <a:ext cx="5686425" cy="5238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rates for the periods presented above are higher than the statutory tax rate principally due to certain expenses which are not deductible for tax purposes.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J53"/>
  <sheetViews>
    <sheetView showGridLines="0" tabSelected="1" workbookViewId="0" topLeftCell="A1">
      <selection activeCell="A2" sqref="A2"/>
    </sheetView>
  </sheetViews>
  <sheetFormatPr defaultColWidth="9.140625" defaultRowHeight="12.75"/>
  <cols>
    <col min="1" max="1" width="28.140625" style="5" customWidth="1"/>
    <col min="2" max="2" width="12.57421875" style="5" customWidth="1"/>
    <col min="3" max="3" width="1.7109375" style="5" customWidth="1"/>
    <col min="4" max="4" width="12.57421875" style="6" bestFit="1" customWidth="1"/>
    <col min="5" max="5" width="2.00390625" style="5" customWidth="1"/>
    <col min="6" max="6" width="10.421875" style="6" bestFit="1" customWidth="1"/>
    <col min="7" max="7" width="2.00390625" style="5" customWidth="1"/>
    <col min="8" max="8" width="10.00390625" style="6" bestFit="1" customWidth="1"/>
    <col min="9" max="16384" width="9.140625" style="5" customWidth="1"/>
  </cols>
  <sheetData>
    <row r="1" ht="15.75" customHeight="1"/>
    <row r="2" spans="1:8" ht="12.75">
      <c r="A2" s="7" t="s">
        <v>216</v>
      </c>
      <c r="B2" s="7"/>
      <c r="C2" s="7"/>
      <c r="D2" s="7"/>
      <c r="E2" s="7"/>
      <c r="F2" s="7"/>
      <c r="G2" s="7"/>
      <c r="H2" s="7"/>
    </row>
    <row r="3" spans="1:8" ht="12.75">
      <c r="A3" s="8" t="s">
        <v>4</v>
      </c>
      <c r="B3" s="7"/>
      <c r="C3" s="7"/>
      <c r="D3" s="7"/>
      <c r="E3" s="7"/>
      <c r="F3" s="7"/>
      <c r="G3" s="7"/>
      <c r="H3" s="7"/>
    </row>
    <row r="5" ht="12.75">
      <c r="A5" s="9" t="s">
        <v>180</v>
      </c>
    </row>
    <row r="6" ht="12.75">
      <c r="A6" s="9" t="s">
        <v>174</v>
      </c>
    </row>
    <row r="7" spans="1:2" ht="12.75">
      <c r="A7" s="9" t="s">
        <v>5</v>
      </c>
      <c r="B7" s="6"/>
    </row>
    <row r="8" spans="1:2" ht="12.75">
      <c r="A8" s="9"/>
      <c r="B8" s="6"/>
    </row>
    <row r="9" spans="1:8" ht="12.75">
      <c r="A9" s="9"/>
      <c r="B9" s="97" t="s">
        <v>6</v>
      </c>
      <c r="C9" s="97"/>
      <c r="D9" s="97"/>
      <c r="F9" s="97" t="s">
        <v>7</v>
      </c>
      <c r="G9" s="97"/>
      <c r="H9" s="97"/>
    </row>
    <row r="10" spans="3:8" ht="12.75">
      <c r="C10" s="10"/>
      <c r="D10" s="10" t="s">
        <v>8</v>
      </c>
      <c r="E10" s="10"/>
      <c r="G10" s="10"/>
      <c r="H10" s="10" t="s">
        <v>8</v>
      </c>
    </row>
    <row r="11" spans="2:8" ht="12.75">
      <c r="B11" s="10" t="s">
        <v>9</v>
      </c>
      <c r="C11" s="10"/>
      <c r="D11" s="10" t="s">
        <v>10</v>
      </c>
      <c r="E11" s="10"/>
      <c r="F11" s="10" t="s">
        <v>9</v>
      </c>
      <c r="G11" s="10"/>
      <c r="H11" s="10" t="s">
        <v>10</v>
      </c>
    </row>
    <row r="12" spans="2:8" ht="12.75">
      <c r="B12" s="10" t="s">
        <v>11</v>
      </c>
      <c r="C12" s="10"/>
      <c r="D12" s="10" t="s">
        <v>11</v>
      </c>
      <c r="E12" s="10"/>
      <c r="F12" s="10" t="s">
        <v>12</v>
      </c>
      <c r="G12" s="10"/>
      <c r="H12" s="10" t="s">
        <v>11</v>
      </c>
    </row>
    <row r="13" spans="2:8" ht="12.75">
      <c r="B13" s="10" t="s">
        <v>170</v>
      </c>
      <c r="C13" s="10"/>
      <c r="D13" s="10" t="s">
        <v>171</v>
      </c>
      <c r="E13" s="10"/>
      <c r="F13" s="10" t="s">
        <v>170</v>
      </c>
      <c r="G13" s="10"/>
      <c r="H13" s="10" t="s">
        <v>171</v>
      </c>
    </row>
    <row r="14" spans="2:8" ht="12.75">
      <c r="B14" s="6" t="s">
        <v>13</v>
      </c>
      <c r="D14" s="6" t="s">
        <v>13</v>
      </c>
      <c r="F14" s="6" t="s">
        <v>13</v>
      </c>
      <c r="H14" s="6" t="s">
        <v>13</v>
      </c>
    </row>
    <row r="16" spans="1:10" s="11" customFormat="1" ht="12.75">
      <c r="A16" s="11" t="s">
        <v>0</v>
      </c>
      <c r="B16" s="16">
        <v>14966</v>
      </c>
      <c r="C16" s="16"/>
      <c r="D16" s="69">
        <v>0</v>
      </c>
      <c r="E16" s="16"/>
      <c r="F16" s="69">
        <v>36902</v>
      </c>
      <c r="H16" s="12">
        <v>0</v>
      </c>
      <c r="J16" s="69"/>
    </row>
    <row r="17" spans="2:8" s="11" customFormat="1" ht="12.75">
      <c r="B17" s="16"/>
      <c r="C17" s="16"/>
      <c r="D17" s="69"/>
      <c r="E17" s="16"/>
      <c r="F17" s="69"/>
      <c r="H17" s="12"/>
    </row>
    <row r="18" spans="1:8" s="11" customFormat="1" ht="12.75">
      <c r="A18" s="11" t="s">
        <v>14</v>
      </c>
      <c r="B18" s="16">
        <v>-14274</v>
      </c>
      <c r="C18" s="16"/>
      <c r="D18" s="69">
        <v>0</v>
      </c>
      <c r="E18" s="16"/>
      <c r="F18" s="69">
        <v>-29883</v>
      </c>
      <c r="H18" s="12">
        <v>0</v>
      </c>
    </row>
    <row r="19" spans="2:8" s="11" customFormat="1" ht="12.75">
      <c r="B19" s="16"/>
      <c r="C19" s="16"/>
      <c r="D19" s="69"/>
      <c r="E19" s="16"/>
      <c r="F19" s="69"/>
      <c r="H19" s="12"/>
    </row>
    <row r="20" spans="1:8" s="11" customFormat="1" ht="12.75">
      <c r="A20" s="11" t="s">
        <v>15</v>
      </c>
      <c r="B20" s="16">
        <v>150</v>
      </c>
      <c r="C20" s="16"/>
      <c r="D20" s="69">
        <v>0</v>
      </c>
      <c r="E20" s="16"/>
      <c r="F20" s="69">
        <v>349</v>
      </c>
      <c r="H20" s="12">
        <v>0</v>
      </c>
    </row>
    <row r="21" spans="2:8" s="11" customFormat="1" ht="12.75">
      <c r="B21" s="70"/>
      <c r="C21" s="16"/>
      <c r="D21" s="70"/>
      <c r="E21" s="16"/>
      <c r="F21" s="70"/>
      <c r="H21" s="13"/>
    </row>
    <row r="22" spans="1:8" s="11" customFormat="1" ht="12.75">
      <c r="A22" s="11" t="s">
        <v>16</v>
      </c>
      <c r="B22" s="69">
        <f>SUM(B16:B20)</f>
        <v>842</v>
      </c>
      <c r="C22" s="16"/>
      <c r="D22" s="69">
        <f>SUM(D16:D20)</f>
        <v>0</v>
      </c>
      <c r="E22" s="16"/>
      <c r="F22" s="69">
        <f>SUM(F16:F20)</f>
        <v>7368</v>
      </c>
      <c r="H22" s="12">
        <f>SUM(H16:H20)</f>
        <v>0</v>
      </c>
    </row>
    <row r="23" spans="2:6" s="11" customFormat="1" ht="12.75">
      <c r="B23" s="16"/>
      <c r="C23" s="16"/>
      <c r="D23" s="16"/>
      <c r="E23" s="16"/>
      <c r="F23" s="69"/>
    </row>
    <row r="24" spans="1:8" s="16" customFormat="1" ht="12.75">
      <c r="A24" s="16" t="s">
        <v>17</v>
      </c>
      <c r="B24" s="69">
        <v>-211</v>
      </c>
      <c r="D24" s="69">
        <v>0</v>
      </c>
      <c r="F24" s="69">
        <v>-244</v>
      </c>
      <c r="H24" s="69">
        <v>0</v>
      </c>
    </row>
    <row r="25" spans="2:8" s="11" customFormat="1" ht="12.75">
      <c r="B25" s="70"/>
      <c r="C25" s="16"/>
      <c r="D25" s="70"/>
      <c r="E25" s="16"/>
      <c r="F25" s="70"/>
      <c r="H25" s="13"/>
    </row>
    <row r="26" spans="2:8" s="11" customFormat="1" ht="12.75">
      <c r="B26" s="73">
        <f>SUM(B22:B25)</f>
        <v>631</v>
      </c>
      <c r="C26" s="73"/>
      <c r="D26" s="73">
        <f>SUM(D22:D25)</f>
        <v>0</v>
      </c>
      <c r="E26" s="73"/>
      <c r="F26" s="73">
        <f>SUM(F22:F25)</f>
        <v>7124</v>
      </c>
      <c r="G26" s="1"/>
      <c r="H26" s="1">
        <f>SUM(H22:H25)</f>
        <v>0</v>
      </c>
    </row>
    <row r="27" spans="2:8" s="11" customFormat="1" ht="12.75">
      <c r="B27" s="73"/>
      <c r="C27" s="16"/>
      <c r="D27" s="73"/>
      <c r="E27" s="16"/>
      <c r="F27" s="73"/>
      <c r="H27" s="1"/>
    </row>
    <row r="28" spans="1:8" s="11" customFormat="1" ht="12.75">
      <c r="A28" s="11" t="s">
        <v>162</v>
      </c>
      <c r="B28" s="73">
        <v>-20</v>
      </c>
      <c r="C28" s="16"/>
      <c r="D28" s="73">
        <v>0</v>
      </c>
      <c r="E28" s="16"/>
      <c r="F28" s="73">
        <v>44</v>
      </c>
      <c r="H28" s="1">
        <v>0</v>
      </c>
    </row>
    <row r="29" spans="2:8" s="11" customFormat="1" ht="12.75">
      <c r="B29" s="70"/>
      <c r="C29" s="16"/>
      <c r="D29" s="70"/>
      <c r="E29" s="16"/>
      <c r="F29" s="70"/>
      <c r="H29" s="13"/>
    </row>
    <row r="30" spans="1:8" s="11" customFormat="1" ht="12.75">
      <c r="A30" s="11" t="s">
        <v>18</v>
      </c>
      <c r="B30" s="69">
        <f>SUM(B26:B29)</f>
        <v>611</v>
      </c>
      <c r="C30" s="69"/>
      <c r="D30" s="69">
        <f>SUM(D26:D29)</f>
        <v>0</v>
      </c>
      <c r="E30" s="69"/>
      <c r="F30" s="69">
        <f>SUM(F26:F29)</f>
        <v>7168</v>
      </c>
      <c r="G30" s="12">
        <f>SUM(G26:G29)</f>
        <v>0</v>
      </c>
      <c r="H30" s="12">
        <f>SUM(H26:H29)</f>
        <v>0</v>
      </c>
    </row>
    <row r="31" spans="2:8" s="11" customFormat="1" ht="12.75">
      <c r="B31" s="69"/>
      <c r="C31" s="16"/>
      <c r="D31" s="69"/>
      <c r="E31" s="16"/>
      <c r="F31" s="69"/>
      <c r="H31" s="12"/>
    </row>
    <row r="32" spans="1:8" s="11" customFormat="1" ht="12.75">
      <c r="A32" s="11" t="s">
        <v>1</v>
      </c>
      <c r="B32" s="69">
        <v>-330</v>
      </c>
      <c r="C32" s="16"/>
      <c r="D32" s="69">
        <v>0</v>
      </c>
      <c r="E32" s="16"/>
      <c r="F32" s="69">
        <v>-2117</v>
      </c>
      <c r="H32" s="12">
        <v>0</v>
      </c>
    </row>
    <row r="33" spans="2:8" s="11" customFormat="1" ht="12.75">
      <c r="B33" s="70"/>
      <c r="C33" s="16"/>
      <c r="D33" s="70"/>
      <c r="E33" s="16"/>
      <c r="F33" s="70"/>
      <c r="H33" s="13"/>
    </row>
    <row r="34" spans="1:8" s="11" customFormat="1" ht="12.75">
      <c r="A34" s="11" t="s">
        <v>19</v>
      </c>
      <c r="B34" s="79">
        <f>SUM(B30:B33)</f>
        <v>281</v>
      </c>
      <c r="C34" s="16"/>
      <c r="D34" s="79">
        <f>+D30+D32</f>
        <v>0</v>
      </c>
      <c r="E34" s="16"/>
      <c r="F34" s="79">
        <f>+F30+F32</f>
        <v>5051</v>
      </c>
      <c r="H34" s="14">
        <f>+H30+H32</f>
        <v>0</v>
      </c>
    </row>
    <row r="35" spans="2:8" s="11" customFormat="1" ht="12.75">
      <c r="B35" s="4"/>
      <c r="C35" s="4"/>
      <c r="D35" s="73"/>
      <c r="E35" s="4"/>
      <c r="F35" s="73"/>
      <c r="G35" s="2"/>
      <c r="H35" s="1"/>
    </row>
    <row r="36" spans="1:8" s="11" customFormat="1" ht="12.75">
      <c r="A36" s="5" t="s">
        <v>120</v>
      </c>
      <c r="B36" s="4">
        <v>309</v>
      </c>
      <c r="C36" s="16"/>
      <c r="D36" s="69">
        <v>0</v>
      </c>
      <c r="E36" s="16"/>
      <c r="F36" s="69">
        <v>-47</v>
      </c>
      <c r="H36" s="12">
        <v>0</v>
      </c>
    </row>
    <row r="37" spans="1:8" s="11" customFormat="1" ht="12.75">
      <c r="A37" s="5"/>
      <c r="B37" s="27"/>
      <c r="C37" s="16"/>
      <c r="D37" s="70"/>
      <c r="E37" s="16"/>
      <c r="F37" s="70"/>
      <c r="H37" s="13"/>
    </row>
    <row r="38" spans="1:8" s="11" customFormat="1" ht="12.75">
      <c r="A38" s="5" t="s">
        <v>163</v>
      </c>
      <c r="B38" s="16">
        <f>SUM(B34:B36)</f>
        <v>590</v>
      </c>
      <c r="C38" s="16"/>
      <c r="D38" s="69">
        <f>SUM(D34:D37)</f>
        <v>0</v>
      </c>
      <c r="E38" s="16"/>
      <c r="F38" s="16">
        <f>SUM(F34:F37)</f>
        <v>5004</v>
      </c>
      <c r="H38" s="12">
        <v>0</v>
      </c>
    </row>
    <row r="39" spans="1:8" s="11" customFormat="1" ht="12.75">
      <c r="A39" s="5"/>
      <c r="B39" s="16"/>
      <c r="C39" s="16"/>
      <c r="D39" s="69"/>
      <c r="E39" s="16"/>
      <c r="F39" s="69"/>
      <c r="H39" s="12"/>
    </row>
    <row r="40" spans="1:8" s="11" customFormat="1" ht="12.75">
      <c r="A40" s="5" t="s">
        <v>21</v>
      </c>
      <c r="B40" s="27">
        <v>0</v>
      </c>
      <c r="C40" s="16"/>
      <c r="D40" s="70">
        <v>0</v>
      </c>
      <c r="E40" s="16"/>
      <c r="F40" s="70">
        <v>-739</v>
      </c>
      <c r="H40" s="13">
        <v>0</v>
      </c>
    </row>
    <row r="41" spans="1:8" s="11" customFormat="1" ht="12.75">
      <c r="A41" s="5"/>
      <c r="B41" s="16"/>
      <c r="C41" s="16"/>
      <c r="D41" s="69"/>
      <c r="E41" s="16"/>
      <c r="F41" s="69"/>
      <c r="H41" s="12"/>
    </row>
    <row r="42" spans="1:8" s="11" customFormat="1" ht="12.75">
      <c r="A42" s="5" t="s">
        <v>22</v>
      </c>
      <c r="B42" s="27">
        <f>SUM(B38:B40)</f>
        <v>590</v>
      </c>
      <c r="C42" s="4"/>
      <c r="D42" s="27">
        <f>SUM(D38:D40)</f>
        <v>0</v>
      </c>
      <c r="E42" s="4"/>
      <c r="F42" s="27">
        <f>SUM(F38:F41)</f>
        <v>4265</v>
      </c>
      <c r="G42" s="2"/>
      <c r="H42" s="15">
        <f>SUM(H34:H41)</f>
        <v>0</v>
      </c>
    </row>
    <row r="43" spans="1:8" s="11" customFormat="1" ht="12.75">
      <c r="A43" s="5"/>
      <c r="B43" s="16"/>
      <c r="C43" s="16"/>
      <c r="D43" s="69"/>
      <c r="E43" s="16"/>
      <c r="F43" s="69"/>
      <c r="H43" s="12"/>
    </row>
    <row r="44" spans="1:8" s="11" customFormat="1" ht="12.75">
      <c r="A44" s="5"/>
      <c r="B44" s="16"/>
      <c r="C44" s="16"/>
      <c r="D44" s="69"/>
      <c r="E44" s="16"/>
      <c r="F44" s="69"/>
      <c r="H44" s="12"/>
    </row>
    <row r="45" spans="1:8" s="11" customFormat="1" ht="12.75">
      <c r="A45" s="5"/>
      <c r="B45" s="16"/>
      <c r="C45" s="16"/>
      <c r="D45" s="69"/>
      <c r="E45" s="16"/>
      <c r="F45" s="69"/>
      <c r="H45" s="12"/>
    </row>
    <row r="46" spans="2:8" s="11" customFormat="1" ht="12.75">
      <c r="B46" s="16"/>
      <c r="C46" s="16"/>
      <c r="D46" s="69"/>
      <c r="E46" s="16"/>
      <c r="F46" s="69"/>
      <c r="H46" s="12"/>
    </row>
    <row r="47" spans="1:8" s="11" customFormat="1" ht="13.5" thickBot="1">
      <c r="A47" s="5" t="s">
        <v>23</v>
      </c>
      <c r="B47" s="91">
        <f>Notes!F286</f>
        <v>0.9842027123959497</v>
      </c>
      <c r="C47" s="16"/>
      <c r="D47" s="92">
        <v>0</v>
      </c>
      <c r="E47" s="16"/>
      <c r="F47" s="91">
        <f>Notes!H286</f>
        <v>7.114617912489366</v>
      </c>
      <c r="H47" s="17">
        <v>0</v>
      </c>
    </row>
    <row r="48" spans="1:8" s="11" customFormat="1" ht="13.5" thickTop="1">
      <c r="A48" s="5"/>
      <c r="B48" s="16"/>
      <c r="C48" s="16"/>
      <c r="D48" s="69"/>
      <c r="E48" s="16"/>
      <c r="F48" s="69"/>
      <c r="H48" s="12"/>
    </row>
    <row r="49" spans="1:8" s="11" customFormat="1" ht="13.5" thickBot="1">
      <c r="A49" s="5" t="s">
        <v>24</v>
      </c>
      <c r="B49" s="91">
        <v>0</v>
      </c>
      <c r="C49" s="16"/>
      <c r="D49" s="92">
        <v>0</v>
      </c>
      <c r="E49" s="16"/>
      <c r="F49" s="91">
        <v>0</v>
      </c>
      <c r="H49" s="17">
        <v>0</v>
      </c>
    </row>
    <row r="50" spans="4:8" s="11" customFormat="1" ht="13.5" thickTop="1">
      <c r="D50" s="12"/>
      <c r="F50" s="12"/>
      <c r="H50" s="12"/>
    </row>
    <row r="51" spans="1:8" s="11" customFormat="1" ht="12.75">
      <c r="A51" s="11" t="s">
        <v>25</v>
      </c>
      <c r="D51" s="12"/>
      <c r="F51" s="12"/>
      <c r="H51" s="12"/>
    </row>
    <row r="52" spans="4:8" s="11" customFormat="1" ht="12.75">
      <c r="D52" s="12"/>
      <c r="F52" s="12"/>
      <c r="H52" s="12"/>
    </row>
    <row r="53" spans="4:8" s="11" customFormat="1" ht="12.75">
      <c r="D53" s="12"/>
      <c r="F53" s="12"/>
      <c r="H53" s="12"/>
    </row>
  </sheetData>
  <mergeCells count="2">
    <mergeCell ref="B9:D9"/>
    <mergeCell ref="F9:H9"/>
  </mergeCells>
  <printOptions horizontalCentered="1"/>
  <pageMargins left="0.984251968503937" right="0.7480314960629921" top="0.7874015748031497" bottom="0.9448818897637796" header="0.5118110236220472" footer="0.5118110236220472"/>
  <pageSetup firstPageNumber="1" useFirstPageNumber="1" fitToHeight="1" fitToWidth="1" horizontalDpi="600" verticalDpi="600" orientation="portrait" scale="84"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I52"/>
  <sheetViews>
    <sheetView showGridLines="0" workbookViewId="0" topLeftCell="A1">
      <selection activeCell="A2" sqref="A2"/>
    </sheetView>
  </sheetViews>
  <sheetFormatPr defaultColWidth="9.140625" defaultRowHeight="12.75"/>
  <cols>
    <col min="1" max="1" width="49.57421875" style="5" customWidth="1"/>
    <col min="2" max="2" width="12.57421875" style="30"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2" ht="12.75">
      <c r="A2" s="7" t="s">
        <v>216</v>
      </c>
    </row>
    <row r="3" ht="12.75">
      <c r="A3" s="8" t="s">
        <v>4</v>
      </c>
    </row>
    <row r="5" ht="12.75">
      <c r="A5" s="9" t="s">
        <v>181</v>
      </c>
    </row>
    <row r="6" ht="12.75">
      <c r="A6" s="9" t="s">
        <v>5</v>
      </c>
    </row>
    <row r="7" ht="12.75">
      <c r="B7" s="39"/>
    </row>
    <row r="10" ht="12.75">
      <c r="B10" s="39"/>
    </row>
    <row r="11" spans="2:4" ht="12.75">
      <c r="B11" s="39" t="s">
        <v>182</v>
      </c>
      <c r="D11" s="6" t="s">
        <v>26</v>
      </c>
    </row>
    <row r="12" spans="2:4" ht="12.75">
      <c r="B12" s="40" t="s">
        <v>170</v>
      </c>
      <c r="D12" s="18" t="s">
        <v>27</v>
      </c>
    </row>
    <row r="13" spans="2:4" ht="12.75">
      <c r="B13" s="39" t="s">
        <v>13</v>
      </c>
      <c r="D13" s="6" t="s">
        <v>13</v>
      </c>
    </row>
    <row r="15" spans="1:8" s="11" customFormat="1" ht="12.75">
      <c r="A15" s="19" t="s">
        <v>28</v>
      </c>
      <c r="B15" s="75">
        <v>33704</v>
      </c>
      <c r="D15" s="20">
        <v>0</v>
      </c>
      <c r="F15" s="12"/>
      <c r="H15" s="12"/>
    </row>
    <row r="16" spans="1:8" s="11" customFormat="1" ht="12.75">
      <c r="A16" s="19" t="s">
        <v>183</v>
      </c>
      <c r="B16" s="76">
        <v>552</v>
      </c>
      <c r="D16" s="21">
        <v>0</v>
      </c>
      <c r="F16" s="12"/>
      <c r="H16" s="12"/>
    </row>
    <row r="17" spans="1:8" s="11" customFormat="1" ht="12.75">
      <c r="A17" s="19" t="s">
        <v>164</v>
      </c>
      <c r="B17" s="76">
        <v>246</v>
      </c>
      <c r="D17" s="21">
        <v>0</v>
      </c>
      <c r="F17" s="12"/>
      <c r="H17" s="12"/>
    </row>
    <row r="18" spans="1:8" s="11" customFormat="1" ht="12.75">
      <c r="A18" s="19"/>
      <c r="B18" s="77">
        <f>SUM(B15:B17)</f>
        <v>34502</v>
      </c>
      <c r="D18" s="23">
        <f>SUM(D15:D16)</f>
        <v>0</v>
      </c>
      <c r="F18" s="12"/>
      <c r="H18" s="12"/>
    </row>
    <row r="19" spans="1:8" s="11" customFormat="1" ht="12.75">
      <c r="A19" s="19" t="s">
        <v>29</v>
      </c>
      <c r="B19" s="16"/>
      <c r="D19" s="12"/>
      <c r="F19" s="12"/>
      <c r="H19" s="12"/>
    </row>
    <row r="20" spans="1:8" s="11" customFormat="1" ht="12.75">
      <c r="A20" s="2" t="s">
        <v>2</v>
      </c>
      <c r="B20" s="75">
        <v>8971</v>
      </c>
      <c r="C20" s="2"/>
      <c r="D20" s="20">
        <v>0</v>
      </c>
      <c r="E20" s="2"/>
      <c r="F20" s="1"/>
      <c r="G20" s="2"/>
      <c r="H20" s="12"/>
    </row>
    <row r="21" spans="1:8" s="11" customFormat="1" ht="12.75">
      <c r="A21" s="2" t="s">
        <v>165</v>
      </c>
      <c r="B21" s="76">
        <v>8312</v>
      </c>
      <c r="C21" s="2"/>
      <c r="D21" s="21">
        <v>0</v>
      </c>
      <c r="E21" s="2"/>
      <c r="F21" s="1"/>
      <c r="G21" s="2"/>
      <c r="H21" s="12"/>
    </row>
    <row r="22" spans="1:8" s="11" customFormat="1" ht="12.75">
      <c r="A22" s="2" t="s">
        <v>166</v>
      </c>
      <c r="B22" s="76">
        <v>3066</v>
      </c>
      <c r="C22" s="2"/>
      <c r="D22" s="21">
        <v>0</v>
      </c>
      <c r="E22" s="2"/>
      <c r="F22" s="1"/>
      <c r="G22" s="2"/>
      <c r="H22" s="12"/>
    </row>
    <row r="23" spans="1:8" s="11" customFormat="1" ht="12.75">
      <c r="A23" s="2" t="s">
        <v>30</v>
      </c>
      <c r="B23" s="76">
        <v>868</v>
      </c>
      <c r="C23" s="2"/>
      <c r="D23" s="21">
        <v>0</v>
      </c>
      <c r="E23" s="2"/>
      <c r="F23" s="1"/>
      <c r="G23" s="2"/>
      <c r="H23" s="12"/>
    </row>
    <row r="24" spans="1:8" s="11" customFormat="1" ht="12.75">
      <c r="A24" s="2" t="s">
        <v>31</v>
      </c>
      <c r="B24" s="76">
        <v>16992</v>
      </c>
      <c r="C24" s="2"/>
      <c r="D24" s="21">
        <v>0</v>
      </c>
      <c r="E24" s="2"/>
      <c r="F24" s="1"/>
      <c r="G24" s="2"/>
      <c r="H24" s="12"/>
    </row>
    <row r="25" spans="1:8" s="11" customFormat="1" ht="12.75">
      <c r="A25" s="2"/>
      <c r="B25" s="77">
        <f>SUM(B20:B24)</f>
        <v>38209</v>
      </c>
      <c r="C25" s="2"/>
      <c r="D25" s="22">
        <f>SUM(D20:D24)</f>
        <v>0</v>
      </c>
      <c r="E25" s="2"/>
      <c r="F25" s="1"/>
      <c r="G25" s="2"/>
      <c r="H25" s="12"/>
    </row>
    <row r="26" spans="1:8" s="11" customFormat="1" ht="12.75">
      <c r="A26" s="3" t="s">
        <v>32</v>
      </c>
      <c r="B26" s="76"/>
      <c r="C26" s="2"/>
      <c r="D26" s="21"/>
      <c r="E26" s="2"/>
      <c r="F26" s="1"/>
      <c r="G26" s="2"/>
      <c r="H26" s="12"/>
    </row>
    <row r="27" spans="1:8" s="11" customFormat="1" ht="12.75">
      <c r="A27" s="2" t="s">
        <v>33</v>
      </c>
      <c r="B27" s="76">
        <v>4303</v>
      </c>
      <c r="C27" s="2"/>
      <c r="D27" s="21">
        <v>0</v>
      </c>
      <c r="E27" s="2"/>
      <c r="F27" s="1"/>
      <c r="G27" s="2"/>
      <c r="H27" s="12"/>
    </row>
    <row r="28" spans="1:8" s="11" customFormat="1" ht="12.75">
      <c r="A28" s="2" t="s">
        <v>167</v>
      </c>
      <c r="B28" s="76">
        <v>1782</v>
      </c>
      <c r="C28" s="2"/>
      <c r="D28" s="21">
        <v>0</v>
      </c>
      <c r="E28" s="2"/>
      <c r="F28" s="1"/>
      <c r="G28" s="2"/>
      <c r="H28" s="12"/>
    </row>
    <row r="29" spans="1:8" s="11" customFormat="1" ht="12.75">
      <c r="A29" s="2" t="s">
        <v>168</v>
      </c>
      <c r="B29" s="76">
        <v>11771</v>
      </c>
      <c r="C29" s="2"/>
      <c r="D29" s="21">
        <v>11</v>
      </c>
      <c r="E29" s="2"/>
      <c r="F29" s="1"/>
      <c r="G29" s="2"/>
      <c r="H29" s="12"/>
    </row>
    <row r="30" spans="1:8" s="11" customFormat="1" ht="12.75">
      <c r="A30" s="2" t="s">
        <v>169</v>
      </c>
      <c r="B30" s="76">
        <f>3081-2181</f>
        <v>900</v>
      </c>
      <c r="C30" s="2"/>
      <c r="D30" s="21">
        <v>0</v>
      </c>
      <c r="E30" s="2"/>
      <c r="F30" s="1"/>
      <c r="G30" s="2"/>
      <c r="H30" s="12"/>
    </row>
    <row r="31" spans="1:8" s="11" customFormat="1" ht="12.75">
      <c r="A31" s="2"/>
      <c r="B31" s="77">
        <f>SUM(B27:B30)</f>
        <v>18756</v>
      </c>
      <c r="C31" s="2"/>
      <c r="D31" s="22">
        <f>SUM(D27:D30)</f>
        <v>11</v>
      </c>
      <c r="E31" s="2"/>
      <c r="F31" s="1"/>
      <c r="G31" s="2"/>
      <c r="H31" s="12"/>
    </row>
    <row r="32" spans="2:8" s="11" customFormat="1" ht="12.75">
      <c r="B32" s="16"/>
      <c r="D32" s="12"/>
      <c r="F32" s="12"/>
      <c r="H32" s="12"/>
    </row>
    <row r="33" spans="1:8" s="11" customFormat="1" ht="12.75">
      <c r="A33" s="19" t="s">
        <v>34</v>
      </c>
      <c r="B33" s="16">
        <f>+B25-B31</f>
        <v>19453</v>
      </c>
      <c r="D33" s="11">
        <f>+D25-D31</f>
        <v>-11</v>
      </c>
      <c r="F33" s="12"/>
      <c r="H33" s="12"/>
    </row>
    <row r="34" spans="2:8" s="11" customFormat="1" ht="12.75">
      <c r="B34" s="16"/>
      <c r="F34" s="12"/>
      <c r="H34" s="12"/>
    </row>
    <row r="35" spans="2:8" s="11" customFormat="1" ht="13.5" thickBot="1">
      <c r="B35" s="24">
        <f>B18+B33</f>
        <v>53955</v>
      </c>
      <c r="D35" s="25">
        <f>D18+D33</f>
        <v>-11</v>
      </c>
      <c r="F35" s="12"/>
      <c r="H35" s="12"/>
    </row>
    <row r="36" spans="2:8" s="11" customFormat="1" ht="13.5" thickTop="1">
      <c r="B36" s="16"/>
      <c r="F36" s="12"/>
      <c r="H36" s="12"/>
    </row>
    <row r="37" spans="1:4" ht="12.75">
      <c r="A37" s="9" t="s">
        <v>35</v>
      </c>
      <c r="B37" s="16">
        <v>34000</v>
      </c>
      <c r="D37" s="26" t="s">
        <v>36</v>
      </c>
    </row>
    <row r="38" spans="1:6" ht="12.75">
      <c r="A38" s="9" t="s">
        <v>184</v>
      </c>
      <c r="B38" s="27">
        <f>'Income sttmt'!F42+D38</f>
        <v>4254</v>
      </c>
      <c r="D38" s="15">
        <v>-11</v>
      </c>
      <c r="F38" s="28"/>
    </row>
    <row r="39" spans="1:4" ht="12.75">
      <c r="A39" s="9" t="s">
        <v>38</v>
      </c>
      <c r="B39" s="78">
        <f>SUM(B37:B38)</f>
        <v>38254</v>
      </c>
      <c r="D39" s="29">
        <f>SUM(D37:D38)</f>
        <v>-11</v>
      </c>
    </row>
    <row r="40" spans="1:4" ht="12.75">
      <c r="A40" s="9" t="s">
        <v>37</v>
      </c>
      <c r="B40" s="16">
        <v>8113</v>
      </c>
      <c r="D40" s="11">
        <v>0</v>
      </c>
    </row>
    <row r="41" spans="1:8" ht="12.75">
      <c r="A41" s="9" t="s">
        <v>120</v>
      </c>
      <c r="B41" s="4">
        <v>716</v>
      </c>
      <c r="D41" s="2">
        <v>0</v>
      </c>
      <c r="H41" s="28"/>
    </row>
    <row r="42" spans="1:4" ht="12.75">
      <c r="A42" s="9" t="s">
        <v>121</v>
      </c>
      <c r="B42" s="4">
        <v>178</v>
      </c>
      <c r="D42" s="2">
        <v>0</v>
      </c>
    </row>
    <row r="43" spans="1:4" ht="12.75">
      <c r="A43" s="9" t="s">
        <v>149</v>
      </c>
      <c r="B43" s="4">
        <v>6694</v>
      </c>
      <c r="D43" s="2">
        <v>0</v>
      </c>
    </row>
    <row r="44" spans="1:8" ht="13.5" thickBot="1">
      <c r="A44" s="9"/>
      <c r="B44" s="24">
        <f>SUM(B39:B43)</f>
        <v>53955</v>
      </c>
      <c r="D44" s="25">
        <f>SUM(D39:D43)</f>
        <v>-11</v>
      </c>
      <c r="H44" s="28"/>
    </row>
    <row r="45" spans="6:8" ht="13.5" thickTop="1">
      <c r="F45" s="28"/>
      <c r="H45" s="31"/>
    </row>
    <row r="46" spans="1:9" ht="12.75">
      <c r="A46" s="11" t="s">
        <v>39</v>
      </c>
      <c r="B46" s="32"/>
      <c r="F46" s="33"/>
      <c r="H46" s="34"/>
      <c r="I46" s="35"/>
    </row>
    <row r="47" spans="1:9" ht="12.75">
      <c r="A47" s="11"/>
      <c r="B47" s="32"/>
      <c r="F47" s="33"/>
      <c r="H47" s="34"/>
      <c r="I47" s="35"/>
    </row>
    <row r="48" spans="1:9" ht="12.75">
      <c r="A48" s="11" t="s">
        <v>40</v>
      </c>
      <c r="B48" s="32"/>
      <c r="F48" s="33"/>
      <c r="H48" s="34"/>
      <c r="I48" s="35"/>
    </row>
    <row r="49" ht="12.75">
      <c r="A49" s="11" t="s">
        <v>41</v>
      </c>
    </row>
    <row r="50" ht="12.75">
      <c r="A50" s="11"/>
    </row>
    <row r="51" ht="12.75">
      <c r="A51" s="11"/>
    </row>
    <row r="52" ht="12.75">
      <c r="A52" s="11"/>
    </row>
  </sheetData>
  <printOptions horizontalCentered="1"/>
  <pageMargins left="0.7480314960629921" right="0.7480314960629921" top="0.7874015748031497" bottom="0.984251968503937" header="0.5118110236220472" footer="0.5118110236220472"/>
  <pageSetup firstPageNumber="2" useFirstPageNumber="1" fitToHeight="1" fitToWidth="1" horizontalDpi="600" verticalDpi="600" orientation="portrait" scale="91"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2:E31"/>
  <sheetViews>
    <sheetView showGridLines="0" workbookViewId="0" topLeftCell="A1">
      <selection activeCell="A2" sqref="A2"/>
    </sheetView>
  </sheetViews>
  <sheetFormatPr defaultColWidth="9.140625" defaultRowHeight="12.75"/>
  <cols>
    <col min="1" max="1" width="43.7109375" style="5" customWidth="1"/>
    <col min="2" max="2" width="10.8515625" style="11" customWidth="1"/>
    <col min="3" max="3" width="11.421875" style="11" customWidth="1"/>
    <col min="4" max="4" width="9.421875" style="11" customWidth="1"/>
    <col min="5" max="16384" width="9.140625" style="5" customWidth="1"/>
  </cols>
  <sheetData>
    <row r="2" ht="12.75">
      <c r="A2" s="7" t="s">
        <v>216</v>
      </c>
    </row>
    <row r="3" ht="12.75">
      <c r="A3" s="8" t="s">
        <v>4</v>
      </c>
    </row>
    <row r="5" ht="12.75">
      <c r="A5" s="9" t="s">
        <v>42</v>
      </c>
    </row>
    <row r="6" ht="12.75">
      <c r="A6" s="9" t="s">
        <v>178</v>
      </c>
    </row>
    <row r="7" ht="12.75">
      <c r="A7" s="9" t="s">
        <v>5</v>
      </c>
    </row>
    <row r="8" ht="12.75">
      <c r="A8" s="9"/>
    </row>
    <row r="10" spans="2:5" ht="12.75">
      <c r="B10" s="12" t="s">
        <v>3</v>
      </c>
      <c r="C10" s="12" t="s">
        <v>43</v>
      </c>
      <c r="E10" s="6"/>
    </row>
    <row r="11" spans="2:5" ht="12.75">
      <c r="B11" s="12" t="s">
        <v>44</v>
      </c>
      <c r="C11" s="12" t="s">
        <v>45</v>
      </c>
      <c r="D11" s="12" t="s">
        <v>46</v>
      </c>
      <c r="E11" s="6"/>
    </row>
    <row r="12" spans="2:5" ht="12.75">
      <c r="B12" s="12" t="s">
        <v>13</v>
      </c>
      <c r="C12" s="12" t="s">
        <v>13</v>
      </c>
      <c r="D12" s="12" t="s">
        <v>13</v>
      </c>
      <c r="E12" s="6"/>
    </row>
    <row r="13" ht="12.75">
      <c r="B13" s="12"/>
    </row>
    <row r="14" ht="12.75">
      <c r="A14" s="5" t="s">
        <v>185</v>
      </c>
    </row>
    <row r="15" ht="12.75">
      <c r="A15" s="36" t="s">
        <v>172</v>
      </c>
    </row>
    <row r="17" spans="1:4" ht="12.75">
      <c r="A17" s="5" t="s">
        <v>186</v>
      </c>
      <c r="B17" s="26" t="s">
        <v>36</v>
      </c>
      <c r="C17" s="11">
        <v>-11</v>
      </c>
      <c r="D17" s="11">
        <f>SUM(B17:C17)</f>
        <v>-11</v>
      </c>
    </row>
    <row r="19" spans="1:4" ht="12.75">
      <c r="A19" s="5" t="s">
        <v>122</v>
      </c>
      <c r="B19" s="11">
        <v>34000</v>
      </c>
      <c r="C19" s="11">
        <v>0</v>
      </c>
      <c r="D19" s="11">
        <f>SUM(B19:C19)</f>
        <v>34000</v>
      </c>
    </row>
    <row r="21" spans="1:4" ht="12.75">
      <c r="A21" s="5" t="s">
        <v>22</v>
      </c>
      <c r="B21" s="2">
        <v>0</v>
      </c>
      <c r="C21" s="4">
        <f>'Income sttmt'!F42</f>
        <v>4265</v>
      </c>
      <c r="D21" s="4">
        <f>SUM(B21:C21)</f>
        <v>4265</v>
      </c>
    </row>
    <row r="23" spans="1:4" ht="13.5" thickBot="1">
      <c r="A23" s="37" t="s">
        <v>173</v>
      </c>
      <c r="B23" s="25">
        <f>SUM(B17:B22)</f>
        <v>34000</v>
      </c>
      <c r="C23" s="25">
        <f>SUM(C17:C22)</f>
        <v>4254</v>
      </c>
      <c r="D23" s="25">
        <f>SUM(D17:D22)</f>
        <v>38254</v>
      </c>
    </row>
    <row r="24" ht="13.5" thickTop="1"/>
    <row r="26" ht="12.75">
      <c r="A26" s="11" t="s">
        <v>25</v>
      </c>
    </row>
    <row r="27" ht="12.75">
      <c r="A27" s="11"/>
    </row>
    <row r="28" ht="12.75">
      <c r="A28" s="11" t="s">
        <v>40</v>
      </c>
    </row>
    <row r="29" ht="12.75">
      <c r="A29" s="11"/>
    </row>
    <row r="31" ht="12.75">
      <c r="E31" s="38"/>
    </row>
    <row r="36" ht="0.75" customHeight="1"/>
  </sheetData>
  <printOptions horizontalCentered="1"/>
  <pageMargins left="0.8267716535433072" right="0.7480314960629921" top="0.7874015748031497" bottom="0.984251968503937" header="0.5118110236220472" footer="0.5118110236220472"/>
  <pageSetup firstPageNumber="3" useFirstPageNumber="1" horizontalDpi="600" verticalDpi="600" orientation="portrait"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dimension ref="A2:H46"/>
  <sheetViews>
    <sheetView showGridLines="0" workbookViewId="0" topLeftCell="A1">
      <selection activeCell="A2" sqref="A2"/>
    </sheetView>
  </sheetViews>
  <sheetFormatPr defaultColWidth="9.140625" defaultRowHeight="12.75"/>
  <cols>
    <col min="1" max="1" width="48.7109375" style="5" customWidth="1"/>
    <col min="2" max="2" width="3.421875" style="5" customWidth="1"/>
    <col min="3" max="3" width="13.57421875" style="16" customWidth="1"/>
    <col min="4" max="4" width="1.7109375" style="5" customWidth="1"/>
    <col min="5" max="5" width="12.8515625" style="5" customWidth="1"/>
    <col min="6" max="16384" width="9.140625" style="5" customWidth="1"/>
  </cols>
  <sheetData>
    <row r="2" spans="1:5" ht="12.75">
      <c r="A2" s="7" t="s">
        <v>216</v>
      </c>
      <c r="B2" s="11"/>
      <c r="C2" s="11"/>
      <c r="D2" s="11"/>
      <c r="E2" s="11"/>
    </row>
    <row r="3" spans="1:5" ht="12.75">
      <c r="A3" s="8" t="s">
        <v>4</v>
      </c>
      <c r="B3" s="11"/>
      <c r="C3" s="11"/>
      <c r="D3" s="11"/>
      <c r="E3" s="11"/>
    </row>
    <row r="5" ht="12.75">
      <c r="A5" s="9" t="s">
        <v>110</v>
      </c>
    </row>
    <row r="6" ht="12.75">
      <c r="A6" s="9" t="s">
        <v>174</v>
      </c>
    </row>
    <row r="7" spans="1:3" ht="12.75">
      <c r="A7" s="9" t="s">
        <v>111</v>
      </c>
      <c r="C7" s="30"/>
    </row>
    <row r="8" spans="3:5" ht="12.75">
      <c r="C8" s="39"/>
      <c r="E8" s="6"/>
    </row>
    <row r="9" spans="3:5" ht="12.75">
      <c r="C9" s="56" t="s">
        <v>205</v>
      </c>
      <c r="E9" s="56" t="s">
        <v>205</v>
      </c>
    </row>
    <row r="10" spans="3:5" ht="12.75">
      <c r="C10" s="56" t="s">
        <v>57</v>
      </c>
      <c r="E10" s="56" t="s">
        <v>57</v>
      </c>
    </row>
    <row r="11" spans="3:5" ht="12.75">
      <c r="C11" s="56" t="s">
        <v>170</v>
      </c>
      <c r="E11" s="10" t="s">
        <v>171</v>
      </c>
    </row>
    <row r="12" spans="3:5" ht="12.75">
      <c r="C12" s="39" t="s">
        <v>13</v>
      </c>
      <c r="E12" s="6" t="s">
        <v>13</v>
      </c>
    </row>
    <row r="13" spans="1:5" ht="12.75">
      <c r="A13" s="9" t="s">
        <v>112</v>
      </c>
      <c r="C13" s="30"/>
      <c r="E13" s="11"/>
    </row>
    <row r="14" spans="1:5" ht="12.75">
      <c r="A14" s="5" t="s">
        <v>67</v>
      </c>
      <c r="C14" s="32">
        <v>7168</v>
      </c>
      <c r="E14" s="11">
        <v>0</v>
      </c>
    </row>
    <row r="15" spans="1:5" ht="12.75">
      <c r="A15" s="5" t="s">
        <v>123</v>
      </c>
      <c r="C15" s="32"/>
      <c r="E15" s="11"/>
    </row>
    <row r="16" spans="1:5" ht="12.75">
      <c r="A16" s="5" t="s">
        <v>113</v>
      </c>
      <c r="C16" s="32">
        <v>-699</v>
      </c>
      <c r="E16" s="15">
        <v>0</v>
      </c>
    </row>
    <row r="17" spans="1:5" ht="12.75">
      <c r="A17" s="5" t="s">
        <v>114</v>
      </c>
      <c r="B17" s="16"/>
      <c r="C17" s="78">
        <f>SUM(C14:C16)</f>
        <v>6469</v>
      </c>
      <c r="E17" s="11">
        <v>0</v>
      </c>
    </row>
    <row r="18" spans="1:5" ht="12.75">
      <c r="A18" s="5" t="s">
        <v>124</v>
      </c>
      <c r="B18" s="16"/>
      <c r="C18" s="4">
        <v>12247</v>
      </c>
      <c r="D18" s="44"/>
      <c r="E18" s="11">
        <v>0</v>
      </c>
    </row>
    <row r="19" spans="1:5" ht="12.75">
      <c r="A19" s="5" t="s">
        <v>125</v>
      </c>
      <c r="C19" s="32">
        <v>-4881</v>
      </c>
      <c r="D19" s="44"/>
      <c r="E19" s="27">
        <v>0</v>
      </c>
    </row>
    <row r="20" spans="1:5" ht="12.75">
      <c r="A20" s="5" t="s">
        <v>213</v>
      </c>
      <c r="C20" s="78">
        <f>SUM(C17:C19)</f>
        <v>13835</v>
      </c>
      <c r="D20" s="44"/>
      <c r="E20" s="4">
        <v>0</v>
      </c>
    </row>
    <row r="21" spans="1:5" ht="12.75">
      <c r="A21" s="5" t="s">
        <v>126</v>
      </c>
      <c r="C21" s="32">
        <v>-1645</v>
      </c>
      <c r="D21" s="44"/>
      <c r="E21" s="4">
        <v>0</v>
      </c>
    </row>
    <row r="22" spans="1:5" ht="12.75">
      <c r="A22" s="5" t="s">
        <v>214</v>
      </c>
      <c r="C22" s="90">
        <f>SUM(C20:C21)</f>
        <v>12190</v>
      </c>
      <c r="D22" s="44"/>
      <c r="E22" s="90">
        <f>SUM(E16:E21)</f>
        <v>0</v>
      </c>
    </row>
    <row r="23" spans="3:5" ht="12.75">
      <c r="C23" s="30"/>
      <c r="D23" s="44"/>
      <c r="E23" s="4"/>
    </row>
    <row r="24" spans="1:5" ht="12.75">
      <c r="A24" s="9" t="s">
        <v>115</v>
      </c>
      <c r="C24" s="30"/>
      <c r="D24" s="44"/>
      <c r="E24" s="4"/>
    </row>
    <row r="25" spans="1:5" ht="12.75">
      <c r="A25" s="5" t="s">
        <v>127</v>
      </c>
      <c r="C25" s="32">
        <v>8732</v>
      </c>
      <c r="D25" s="44"/>
      <c r="E25" s="4">
        <v>0</v>
      </c>
    </row>
    <row r="26" spans="1:5" ht="12.75">
      <c r="A26" s="5" t="s">
        <v>179</v>
      </c>
      <c r="C26" s="32">
        <v>-5605</v>
      </c>
      <c r="D26" s="44"/>
      <c r="E26" s="4"/>
    </row>
    <row r="27" spans="1:5" ht="12.75">
      <c r="A27" s="5" t="s">
        <v>128</v>
      </c>
      <c r="C27" s="32">
        <v>-466</v>
      </c>
      <c r="D27" s="44"/>
      <c r="E27" s="4">
        <v>0</v>
      </c>
    </row>
    <row r="28" spans="1:5" ht="12.75">
      <c r="A28" s="5" t="s">
        <v>116</v>
      </c>
      <c r="C28" s="90">
        <f>SUM(C25:C27)</f>
        <v>2661</v>
      </c>
      <c r="D28" s="44"/>
      <c r="E28" s="90">
        <v>0</v>
      </c>
    </row>
    <row r="29" spans="3:5" ht="12.75">
      <c r="C29" s="30"/>
      <c r="D29" s="44"/>
      <c r="E29" s="4"/>
    </row>
    <row r="30" spans="1:5" ht="12.75">
      <c r="A30" s="9" t="s">
        <v>117</v>
      </c>
      <c r="C30" s="30"/>
      <c r="D30" s="44"/>
      <c r="E30" s="4"/>
    </row>
    <row r="31" spans="1:5" ht="12.75">
      <c r="A31" s="5" t="s">
        <v>129</v>
      </c>
      <c r="C31" s="32">
        <v>2141</v>
      </c>
      <c r="D31" s="44"/>
      <c r="E31" s="4">
        <v>0</v>
      </c>
    </row>
    <row r="32" spans="1:5" ht="12.75">
      <c r="A32" s="5" t="s">
        <v>118</v>
      </c>
      <c r="C32" s="90">
        <f>SUM(C31:C31)</f>
        <v>2141</v>
      </c>
      <c r="D32" s="44"/>
      <c r="E32" s="90">
        <v>0</v>
      </c>
    </row>
    <row r="33" spans="3:5" ht="12.75">
      <c r="C33" s="30"/>
      <c r="D33" s="44"/>
      <c r="E33" s="4"/>
    </row>
    <row r="34" spans="1:5" ht="12.75">
      <c r="A34" s="5" t="s">
        <v>119</v>
      </c>
      <c r="C34" s="16">
        <f>C22+C28+C32</f>
        <v>16992</v>
      </c>
      <c r="D34" s="44"/>
      <c r="E34" s="4">
        <v>0</v>
      </c>
    </row>
    <row r="35" spans="1:5" ht="12.75">
      <c r="A35" s="5" t="s">
        <v>130</v>
      </c>
      <c r="C35" s="80" t="s">
        <v>36</v>
      </c>
      <c r="D35" s="44"/>
      <c r="E35" s="4">
        <v>0</v>
      </c>
    </row>
    <row r="36" spans="1:5" ht="13.5" thickBot="1">
      <c r="A36" s="5" t="s">
        <v>131</v>
      </c>
      <c r="B36" s="4"/>
      <c r="C36" s="24">
        <v>16992</v>
      </c>
      <c r="D36" s="44"/>
      <c r="E36" s="24">
        <f>SUM(E34:E35)</f>
        <v>0</v>
      </c>
    </row>
    <row r="37" spans="3:5" ht="13.5" thickTop="1">
      <c r="C37" s="32"/>
      <c r="D37" s="44"/>
      <c r="E37" s="66"/>
    </row>
    <row r="38" spans="1:5" ht="12.75">
      <c r="A38" s="5" t="s">
        <v>40</v>
      </c>
      <c r="C38" s="30"/>
      <c r="D38" s="44"/>
      <c r="E38" s="11"/>
    </row>
    <row r="41" ht="12.75">
      <c r="A41" s="11" t="s">
        <v>25</v>
      </c>
    </row>
    <row r="42" spans="3:8" ht="12.75">
      <c r="C42" s="30"/>
      <c r="D42" s="6"/>
      <c r="F42" s="6"/>
      <c r="H42" s="6"/>
    </row>
    <row r="43" spans="3:8" ht="12.75">
      <c r="C43" s="30"/>
      <c r="D43" s="6"/>
      <c r="F43" s="6"/>
      <c r="H43" s="6"/>
    </row>
    <row r="44" spans="3:8" ht="12.75">
      <c r="C44" s="30"/>
      <c r="D44" s="6"/>
      <c r="F44" s="6"/>
      <c r="H44" s="6"/>
    </row>
    <row r="45" spans="3:8" ht="12.75">
      <c r="C45" s="30"/>
      <c r="D45" s="6"/>
      <c r="F45" s="6"/>
      <c r="H45" s="6"/>
    </row>
    <row r="46" spans="3:8" ht="12.75">
      <c r="C46" s="30"/>
      <c r="D46" s="6"/>
      <c r="F46" s="6"/>
      <c r="H46" s="6"/>
    </row>
  </sheetData>
  <printOptions horizontalCentered="1"/>
  <pageMargins left="0.7480314960629921" right="0.7480314960629921" top="0.7874015748031497" bottom="0.984251968503937" header="0.5118110236220472" footer="0.5118110236220472"/>
  <pageSetup firstPageNumber="4" useFirstPageNumber="1" horizontalDpi="600" verticalDpi="600" orientation="portrait"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2:K292"/>
  <sheetViews>
    <sheetView showGridLines="0" workbookViewId="0" topLeftCell="A1">
      <selection activeCell="A2" sqref="A2"/>
    </sheetView>
  </sheetViews>
  <sheetFormatPr defaultColWidth="9.140625" defaultRowHeight="12.75"/>
  <cols>
    <col min="1" max="1" width="4.57421875" style="41" customWidth="1"/>
    <col min="2" max="2" width="15.7109375" style="5" customWidth="1"/>
    <col min="3" max="3" width="10.7109375" style="5" customWidth="1"/>
    <col min="4" max="4" width="9.8515625" style="5" bestFit="1" customWidth="1"/>
    <col min="5" max="5" width="10.28125" style="5" bestFit="1" customWidth="1"/>
    <col min="6" max="6" width="12.00390625" style="5" bestFit="1" customWidth="1"/>
    <col min="7" max="7" width="9.28125" style="5" bestFit="1" customWidth="1"/>
    <col min="8" max="8" width="12.00390625" style="5" customWidth="1"/>
    <col min="9" max="9" width="9.28125" style="5" customWidth="1"/>
    <col min="10" max="10" width="9.28125" style="5" bestFit="1" customWidth="1"/>
    <col min="11" max="16384" width="9.140625" style="5" customWidth="1"/>
  </cols>
  <sheetData>
    <row r="1" ht="12.75" customHeight="1"/>
    <row r="2" spans="1:5" ht="12.75">
      <c r="A2" s="7" t="s">
        <v>216</v>
      </c>
      <c r="B2" s="11"/>
      <c r="C2" s="11"/>
      <c r="D2" s="11"/>
      <c r="E2" s="11"/>
    </row>
    <row r="3" spans="1:5" ht="12.75">
      <c r="A3" s="8" t="s">
        <v>4</v>
      </c>
      <c r="B3" s="11"/>
      <c r="C3" s="11"/>
      <c r="D3" s="11"/>
      <c r="E3" s="11"/>
    </row>
    <row r="4" ht="12.75">
      <c r="A4" s="42"/>
    </row>
    <row r="5" ht="12.75">
      <c r="A5" s="41" t="s">
        <v>47</v>
      </c>
    </row>
    <row r="8" spans="1:2" ht="12.75">
      <c r="A8" s="43" t="s">
        <v>48</v>
      </c>
      <c r="B8" s="9" t="s">
        <v>132</v>
      </c>
    </row>
    <row r="9" ht="4.5" customHeight="1"/>
    <row r="13" ht="12.75">
      <c r="K13" s="44"/>
    </row>
    <row r="24" spans="1:2" ht="12.75">
      <c r="A24" s="43" t="s">
        <v>49</v>
      </c>
      <c r="B24" s="9" t="s">
        <v>133</v>
      </c>
    </row>
    <row r="30" spans="1:9" ht="12.75">
      <c r="A30" s="43" t="s">
        <v>50</v>
      </c>
      <c r="B30" s="45" t="s">
        <v>134</v>
      </c>
      <c r="C30" s="30"/>
      <c r="D30" s="30"/>
      <c r="E30" s="30"/>
      <c r="F30" s="30"/>
      <c r="G30" s="30"/>
      <c r="H30" s="30"/>
      <c r="I30" s="30"/>
    </row>
    <row r="31" spans="1:9" ht="12.75">
      <c r="A31" s="43"/>
      <c r="B31" s="45"/>
      <c r="C31" s="30"/>
      <c r="D31" s="30"/>
      <c r="E31" s="30"/>
      <c r="F31" s="30"/>
      <c r="G31" s="30"/>
      <c r="H31" s="30"/>
      <c r="I31" s="30"/>
    </row>
    <row r="32" spans="1:9" ht="12.75">
      <c r="A32" s="43"/>
      <c r="B32" s="45"/>
      <c r="C32" s="30"/>
      <c r="D32" s="30"/>
      <c r="E32" s="30"/>
      <c r="F32" s="30"/>
      <c r="G32" s="30"/>
      <c r="H32" s="30"/>
      <c r="I32" s="30"/>
    </row>
    <row r="33" spans="1:9" ht="12.75">
      <c r="A33" s="43"/>
      <c r="B33" s="30"/>
      <c r="C33" s="30"/>
      <c r="D33" s="30"/>
      <c r="E33" s="30"/>
      <c r="F33" s="30"/>
      <c r="G33" s="30"/>
      <c r="H33" s="30"/>
      <c r="I33" s="30"/>
    </row>
    <row r="34" spans="1:9" ht="12.75">
      <c r="A34" s="43"/>
      <c r="B34" s="30"/>
      <c r="C34" s="30"/>
      <c r="D34" s="30"/>
      <c r="E34" s="30"/>
      <c r="F34" s="30"/>
      <c r="G34" s="30"/>
      <c r="H34" s="30"/>
      <c r="I34" s="30"/>
    </row>
    <row r="35" spans="1:9" ht="12.75">
      <c r="A35" s="43"/>
      <c r="B35" s="30"/>
      <c r="C35" s="30"/>
      <c r="D35" s="30"/>
      <c r="E35" s="30"/>
      <c r="F35" s="30"/>
      <c r="G35" s="30"/>
      <c r="H35" s="30"/>
      <c r="I35" s="30"/>
    </row>
    <row r="36" spans="1:9" ht="12.75">
      <c r="A36" s="43"/>
      <c r="B36" s="30"/>
      <c r="C36" s="30"/>
      <c r="D36" s="30"/>
      <c r="E36" s="30"/>
      <c r="F36" s="30"/>
      <c r="G36" s="30"/>
      <c r="H36" s="30"/>
      <c r="I36" s="30"/>
    </row>
    <row r="37" spans="2:9" ht="12.75">
      <c r="B37" s="30"/>
      <c r="C37" s="30"/>
      <c r="D37" s="30"/>
      <c r="E37" s="30"/>
      <c r="F37" s="30"/>
      <c r="G37" s="30"/>
      <c r="H37" s="30"/>
      <c r="I37" s="30"/>
    </row>
    <row r="38" spans="2:9" ht="12.75">
      <c r="B38" s="30"/>
      <c r="C38" s="30"/>
      <c r="D38" s="30"/>
      <c r="E38" s="30"/>
      <c r="F38" s="30"/>
      <c r="G38" s="30"/>
      <c r="H38" s="30"/>
      <c r="I38" s="30"/>
    </row>
    <row r="39" spans="2:9" ht="12.75">
      <c r="B39" s="30"/>
      <c r="C39" s="30"/>
      <c r="D39" s="30"/>
      <c r="E39" s="30"/>
      <c r="F39" s="30"/>
      <c r="G39" s="30"/>
      <c r="H39" s="30"/>
      <c r="I39" s="30"/>
    </row>
    <row r="40" spans="2:9" ht="12.75">
      <c r="B40" s="30"/>
      <c r="C40" s="30"/>
      <c r="D40" s="30"/>
      <c r="E40" s="30"/>
      <c r="F40" s="30"/>
      <c r="G40" s="30"/>
      <c r="H40" s="30"/>
      <c r="I40" s="30"/>
    </row>
    <row r="41" spans="2:9" ht="12.75">
      <c r="B41" s="30"/>
      <c r="C41" s="30"/>
      <c r="D41" s="30"/>
      <c r="E41" s="30"/>
      <c r="F41" s="30"/>
      <c r="G41" s="30"/>
      <c r="H41" s="30"/>
      <c r="I41" s="30"/>
    </row>
    <row r="42" spans="1:2" ht="12.75">
      <c r="A42" s="43" t="s">
        <v>51</v>
      </c>
      <c r="B42" s="9" t="s">
        <v>135</v>
      </c>
    </row>
    <row r="44" spans="2:9" ht="12.75">
      <c r="B44" s="98" t="s">
        <v>175</v>
      </c>
      <c r="C44" s="98"/>
      <c r="D44" s="98"/>
      <c r="E44" s="98"/>
      <c r="F44" s="98"/>
      <c r="G44" s="98"/>
      <c r="H44" s="98"/>
      <c r="I44" s="98"/>
    </row>
    <row r="45" spans="2:9" ht="12.75">
      <c r="B45" s="98"/>
      <c r="C45" s="98"/>
      <c r="D45" s="98"/>
      <c r="E45" s="98"/>
      <c r="F45" s="98"/>
      <c r="G45" s="98"/>
      <c r="H45" s="98"/>
      <c r="I45" s="98"/>
    </row>
    <row r="47" spans="1:2" ht="12.75">
      <c r="A47" s="43" t="s">
        <v>52</v>
      </c>
      <c r="B47" s="9" t="s">
        <v>136</v>
      </c>
    </row>
    <row r="48" spans="1:2" ht="12.75">
      <c r="A48" s="43"/>
      <c r="B48" s="9"/>
    </row>
    <row r="49" ht="15" customHeight="1"/>
    <row r="50" ht="15.75" customHeight="1"/>
    <row r="51" ht="12.75"/>
    <row r="52" spans="1:2" ht="12.75">
      <c r="A52" s="43" t="s">
        <v>53</v>
      </c>
      <c r="B52" s="45" t="s">
        <v>137</v>
      </c>
    </row>
    <row r="53" spans="1:2" ht="12.75">
      <c r="A53" s="43"/>
      <c r="B53" s="9"/>
    </row>
    <row r="54" spans="1:2" ht="12.75">
      <c r="A54" s="43"/>
      <c r="B54" s="9"/>
    </row>
    <row r="55" ht="12.75"/>
    <row r="56" ht="12.75">
      <c r="F56" s="5" t="s">
        <v>187</v>
      </c>
    </row>
    <row r="57" ht="12.75">
      <c r="F57" s="5" t="s">
        <v>188</v>
      </c>
    </row>
    <row r="58" spans="2:8" ht="12.75">
      <c r="B58" s="84" t="s">
        <v>189</v>
      </c>
      <c r="C58" s="84" t="s">
        <v>190</v>
      </c>
      <c r="F58" s="84" t="s">
        <v>191</v>
      </c>
      <c r="H58" s="51" t="s">
        <v>192</v>
      </c>
    </row>
    <row r="59" spans="2:8" ht="12.75">
      <c r="B59" s="85">
        <v>37933</v>
      </c>
      <c r="C59" s="99" t="s">
        <v>215</v>
      </c>
      <c r="D59" s="99"/>
      <c r="F59" s="86">
        <v>64299996</v>
      </c>
      <c r="H59" s="94">
        <f>F59*0.5</f>
        <v>32149998</v>
      </c>
    </row>
    <row r="60" spans="3:8" ht="12.75">
      <c r="C60" s="99"/>
      <c r="D60" s="99"/>
      <c r="H60" s="95"/>
    </row>
    <row r="61" spans="3:8" ht="12.75">
      <c r="C61" s="100"/>
      <c r="D61" s="100"/>
      <c r="H61" s="95"/>
    </row>
    <row r="62" ht="12.75">
      <c r="H62" s="95"/>
    </row>
    <row r="63" spans="2:8" ht="12.75">
      <c r="B63" s="85">
        <v>38029</v>
      </c>
      <c r="C63" s="5" t="s">
        <v>193</v>
      </c>
      <c r="F63" s="86">
        <v>3700000</v>
      </c>
      <c r="H63" s="94">
        <f>F63*0.5</f>
        <v>1850000</v>
      </c>
    </row>
    <row r="64" spans="6:8" ht="12.75">
      <c r="F64" s="87">
        <f>SUM(F59:F63)</f>
        <v>67999996</v>
      </c>
      <c r="H64" s="96">
        <f>SUM(H59:H63)</f>
        <v>33999998</v>
      </c>
    </row>
    <row r="65" ht="12.75">
      <c r="H65" s="95"/>
    </row>
    <row r="67" spans="1:2" ht="12.75">
      <c r="A67" s="43" t="s">
        <v>54</v>
      </c>
      <c r="B67" s="9" t="s">
        <v>138</v>
      </c>
    </row>
    <row r="69" ht="12.75">
      <c r="B69" s="5" t="s">
        <v>194</v>
      </c>
    </row>
    <row r="72" spans="1:10" ht="12.75">
      <c r="A72" s="43" t="s">
        <v>55</v>
      </c>
      <c r="B72" s="45" t="s">
        <v>139</v>
      </c>
      <c r="C72" s="30"/>
      <c r="D72" s="30"/>
      <c r="E72" s="30"/>
      <c r="F72" s="30"/>
      <c r="G72" s="30"/>
      <c r="H72" s="30"/>
      <c r="I72" s="30"/>
      <c r="J72" s="30"/>
    </row>
    <row r="73" spans="2:8" ht="12.75">
      <c r="B73" s="47"/>
      <c r="D73" s="46"/>
      <c r="E73" s="6"/>
      <c r="F73" s="6"/>
      <c r="G73" s="48"/>
      <c r="H73" s="46" t="s">
        <v>176</v>
      </c>
    </row>
    <row r="74" spans="2:8" ht="12.75">
      <c r="B74" s="47"/>
      <c r="D74" s="46"/>
      <c r="E74" s="46"/>
      <c r="F74" s="6"/>
      <c r="G74" s="48"/>
      <c r="H74" s="46" t="s">
        <v>56</v>
      </c>
    </row>
    <row r="75" spans="2:8" ht="12.75">
      <c r="B75" s="47"/>
      <c r="D75" s="46"/>
      <c r="E75" s="46"/>
      <c r="F75" s="6"/>
      <c r="G75" s="48"/>
      <c r="H75" s="46" t="s">
        <v>57</v>
      </c>
    </row>
    <row r="76" spans="2:8" ht="12.75">
      <c r="B76" s="47"/>
      <c r="D76" s="49" t="s">
        <v>58</v>
      </c>
      <c r="E76" s="50" t="s">
        <v>59</v>
      </c>
      <c r="F76" s="51" t="s">
        <v>60</v>
      </c>
      <c r="G76" s="50" t="s">
        <v>61</v>
      </c>
      <c r="H76" s="50" t="s">
        <v>170</v>
      </c>
    </row>
    <row r="77" spans="2:8" ht="12.75">
      <c r="B77" s="47"/>
      <c r="D77" s="46" t="s">
        <v>13</v>
      </c>
      <c r="E77" s="46" t="s">
        <v>13</v>
      </c>
      <c r="F77" s="46" t="s">
        <v>13</v>
      </c>
      <c r="G77" s="46" t="s">
        <v>13</v>
      </c>
      <c r="H77" s="46" t="s">
        <v>13</v>
      </c>
    </row>
    <row r="78" spans="4:8" ht="12.75">
      <c r="D78" s="52"/>
      <c r="E78" s="47"/>
      <c r="G78" s="53"/>
      <c r="H78" s="53"/>
    </row>
    <row r="79" spans="2:8" ht="12.75">
      <c r="B79" s="47" t="s">
        <v>64</v>
      </c>
      <c r="D79" s="69">
        <v>30320</v>
      </c>
      <c r="E79" s="69">
        <v>8453</v>
      </c>
      <c r="F79" s="69">
        <v>355</v>
      </c>
      <c r="G79" s="69">
        <v>-2226</v>
      </c>
      <c r="H79" s="69">
        <f>SUM(D79:G79)</f>
        <v>36902</v>
      </c>
    </row>
    <row r="80" spans="2:8" ht="12.75">
      <c r="B80" s="47" t="s">
        <v>63</v>
      </c>
      <c r="D80" s="70">
        <v>-1166</v>
      </c>
      <c r="E80" s="70">
        <v>-707</v>
      </c>
      <c r="F80" s="69">
        <v>-353</v>
      </c>
      <c r="G80" s="69">
        <v>2226</v>
      </c>
      <c r="H80" s="69">
        <f>SUM(D80:G80)</f>
        <v>0</v>
      </c>
    </row>
    <row r="81" spans="2:8" ht="13.5" thickBot="1">
      <c r="B81" s="47" t="s">
        <v>62</v>
      </c>
      <c r="D81" s="71">
        <f>SUM(D79:D80)</f>
        <v>29154</v>
      </c>
      <c r="E81" s="71">
        <f>SUM(E79:E80)</f>
        <v>7746</v>
      </c>
      <c r="F81" s="71">
        <f>SUM(F79:F80)</f>
        <v>2</v>
      </c>
      <c r="G81" s="71">
        <f>SUM(G79:G80)</f>
        <v>0</v>
      </c>
      <c r="H81" s="71">
        <f>SUM(H79:H80)</f>
        <v>36902</v>
      </c>
    </row>
    <row r="82" spans="2:8" ht="13.5" thickTop="1">
      <c r="B82" s="47"/>
      <c r="D82" s="69"/>
      <c r="E82" s="69"/>
      <c r="F82" s="69"/>
      <c r="G82" s="72"/>
      <c r="H82" s="69"/>
    </row>
    <row r="83" spans="2:8" ht="12.75">
      <c r="B83" s="47"/>
      <c r="D83" s="69"/>
      <c r="E83" s="69"/>
      <c r="F83" s="73"/>
      <c r="G83" s="72"/>
      <c r="H83" s="69"/>
    </row>
    <row r="84" spans="2:8" ht="12.75">
      <c r="B84" s="47" t="s">
        <v>65</v>
      </c>
      <c r="D84" s="69">
        <v>6730</v>
      </c>
      <c r="E84" s="69">
        <v>496</v>
      </c>
      <c r="F84" s="69">
        <v>291</v>
      </c>
      <c r="G84" s="69">
        <v>-194</v>
      </c>
      <c r="H84" s="69">
        <f>SUM(D84:G84)</f>
        <v>7323</v>
      </c>
    </row>
    <row r="85" spans="2:8" ht="12.75">
      <c r="B85" s="47" t="s">
        <v>140</v>
      </c>
      <c r="D85" s="69"/>
      <c r="E85" s="69"/>
      <c r="F85" s="69"/>
      <c r="G85" s="72"/>
      <c r="H85" s="69">
        <v>-244</v>
      </c>
    </row>
    <row r="86" spans="2:8" ht="12.75">
      <c r="B86" s="47" t="s">
        <v>66</v>
      </c>
      <c r="D86" s="16"/>
      <c r="E86" s="16"/>
      <c r="F86" s="16"/>
      <c r="G86" s="74"/>
      <c r="H86" s="70">
        <v>89</v>
      </c>
    </row>
    <row r="87" spans="2:8" ht="12.75">
      <c r="B87" s="47" t="s">
        <v>67</v>
      </c>
      <c r="D87" s="16"/>
      <c r="E87" s="16"/>
      <c r="F87" s="16"/>
      <c r="G87" s="74"/>
      <c r="H87" s="69">
        <f>SUM(H84:H86)</f>
        <v>7168</v>
      </c>
    </row>
    <row r="88" spans="2:8" ht="12.75">
      <c r="B88" s="47" t="s">
        <v>1</v>
      </c>
      <c r="D88" s="16"/>
      <c r="E88" s="16"/>
      <c r="F88" s="16"/>
      <c r="G88" s="74"/>
      <c r="H88" s="70">
        <v>-2117</v>
      </c>
    </row>
    <row r="89" spans="2:8" ht="12.75">
      <c r="B89" s="47" t="s">
        <v>68</v>
      </c>
      <c r="D89" s="16"/>
      <c r="E89" s="16"/>
      <c r="F89" s="16"/>
      <c r="G89" s="74"/>
      <c r="H89" s="69">
        <f>SUM(H87:H88)</f>
        <v>5051</v>
      </c>
    </row>
    <row r="90" spans="2:8" ht="12.75">
      <c r="B90" s="47" t="s">
        <v>20</v>
      </c>
      <c r="D90" s="16"/>
      <c r="E90" s="16"/>
      <c r="F90" s="16"/>
      <c r="G90" s="74"/>
      <c r="H90" s="70">
        <v>-47</v>
      </c>
    </row>
    <row r="91" spans="2:8" ht="12.75">
      <c r="B91" s="5" t="s">
        <v>141</v>
      </c>
      <c r="D91" s="30"/>
      <c r="E91" s="30"/>
      <c r="F91" s="30"/>
      <c r="G91" s="30"/>
      <c r="H91" s="32">
        <f>SUM(H89:H90)</f>
        <v>5004</v>
      </c>
    </row>
    <row r="92" spans="2:8" ht="12.75">
      <c r="B92" s="5" t="s">
        <v>21</v>
      </c>
      <c r="D92" s="30"/>
      <c r="E92" s="30"/>
      <c r="F92" s="30"/>
      <c r="G92" s="30"/>
      <c r="H92" s="70">
        <v>-739</v>
      </c>
    </row>
    <row r="93" spans="2:8" ht="13.5" thickBot="1">
      <c r="B93" s="5" t="s">
        <v>142</v>
      </c>
      <c r="D93" s="16"/>
      <c r="E93" s="16"/>
      <c r="F93" s="16"/>
      <c r="G93" s="74"/>
      <c r="H93" s="71">
        <f>SUM(H91:H92)</f>
        <v>4265</v>
      </c>
    </row>
    <row r="94" spans="2:9" ht="13.5" thickTop="1">
      <c r="B94" s="30"/>
      <c r="C94" s="30"/>
      <c r="D94" s="30"/>
      <c r="E94" s="30"/>
      <c r="F94" s="30"/>
      <c r="G94" s="30"/>
      <c r="H94" s="30"/>
      <c r="I94" s="30"/>
    </row>
    <row r="95" spans="2:9" ht="12.75">
      <c r="B95" s="30"/>
      <c r="C95" s="30"/>
      <c r="D95" s="30"/>
      <c r="E95" s="30"/>
      <c r="F95" s="30"/>
      <c r="G95" s="30"/>
      <c r="H95" s="30"/>
      <c r="I95" s="30"/>
    </row>
    <row r="96" spans="1:2" ht="12.75">
      <c r="A96" s="43" t="s">
        <v>69</v>
      </c>
      <c r="B96" s="9" t="s">
        <v>70</v>
      </c>
    </row>
    <row r="101" spans="1:2" ht="12.75">
      <c r="A101" s="43" t="s">
        <v>71</v>
      </c>
      <c r="B101" s="45" t="s">
        <v>72</v>
      </c>
    </row>
    <row r="110" spans="1:2" ht="12.75">
      <c r="A110" s="43" t="s">
        <v>73</v>
      </c>
      <c r="B110" s="9" t="s">
        <v>74</v>
      </c>
    </row>
    <row r="144" spans="1:2" ht="12.75">
      <c r="A144" s="43" t="s">
        <v>75</v>
      </c>
      <c r="B144" s="9" t="s">
        <v>143</v>
      </c>
    </row>
    <row r="150" spans="1:2" ht="12.75">
      <c r="A150" s="43" t="s">
        <v>76</v>
      </c>
      <c r="B150" s="9" t="s">
        <v>77</v>
      </c>
    </row>
    <row r="152" ht="12.75">
      <c r="B152" s="5" t="s">
        <v>78</v>
      </c>
    </row>
    <row r="153" ht="12.75">
      <c r="F153" s="6"/>
    </row>
    <row r="154" spans="1:6" ht="12.75">
      <c r="A154" s="43" t="s">
        <v>79</v>
      </c>
      <c r="B154" s="45" t="s">
        <v>195</v>
      </c>
      <c r="C154" s="30"/>
      <c r="D154" s="30"/>
      <c r="E154" s="30"/>
      <c r="F154" s="30"/>
    </row>
    <row r="155" spans="2:6" ht="12.75">
      <c r="B155" s="30"/>
      <c r="C155" s="30"/>
      <c r="D155" s="30"/>
      <c r="E155" s="30"/>
      <c r="F155" s="30"/>
    </row>
    <row r="164" ht="12.75">
      <c r="B164" s="9"/>
    </row>
    <row r="165" spans="1:9" ht="12.75">
      <c r="A165" s="43" t="s">
        <v>80</v>
      </c>
      <c r="B165" s="45" t="s">
        <v>196</v>
      </c>
      <c r="C165" s="30"/>
      <c r="D165" s="30"/>
      <c r="E165" s="30"/>
      <c r="F165" s="30"/>
      <c r="G165" s="30"/>
      <c r="H165" s="30"/>
      <c r="I165" s="30"/>
    </row>
    <row r="166" spans="2:9" ht="12.75">
      <c r="B166" s="30"/>
      <c r="C166" s="30"/>
      <c r="D166" s="30"/>
      <c r="E166" s="30"/>
      <c r="F166" s="30"/>
      <c r="G166" s="30"/>
      <c r="H166" s="30"/>
      <c r="I166" s="30"/>
    </row>
    <row r="167" spans="2:9" ht="12.75">
      <c r="B167" s="30"/>
      <c r="C167" s="30"/>
      <c r="D167" s="30"/>
      <c r="E167" s="30"/>
      <c r="F167" s="30"/>
      <c r="G167" s="30"/>
      <c r="H167" s="30"/>
      <c r="I167" s="30"/>
    </row>
    <row r="168" spans="2:9" ht="12.75">
      <c r="B168" s="30"/>
      <c r="C168" s="30"/>
      <c r="D168" s="30"/>
      <c r="E168" s="30"/>
      <c r="F168" s="30"/>
      <c r="G168" s="30"/>
      <c r="H168" s="30"/>
      <c r="I168" s="30"/>
    </row>
    <row r="169" spans="2:9" ht="12.75">
      <c r="B169" s="30"/>
      <c r="C169" s="30"/>
      <c r="D169" s="30"/>
      <c r="E169" s="30"/>
      <c r="F169" s="30"/>
      <c r="G169" s="30"/>
      <c r="H169" s="30"/>
      <c r="I169" s="30"/>
    </row>
    <row r="170" spans="2:9" ht="12.75">
      <c r="B170" s="30"/>
      <c r="C170" s="30"/>
      <c r="D170" s="30"/>
      <c r="E170" s="30"/>
      <c r="F170" s="30"/>
      <c r="G170" s="30"/>
      <c r="H170" s="30"/>
      <c r="I170" s="30"/>
    </row>
    <row r="171" spans="1:9" ht="12.75">
      <c r="A171" s="43" t="s">
        <v>81</v>
      </c>
      <c r="B171" s="45" t="s">
        <v>150</v>
      </c>
      <c r="C171" s="30"/>
      <c r="D171" s="30"/>
      <c r="E171" s="30"/>
      <c r="F171" s="30"/>
      <c r="G171" s="30"/>
      <c r="H171" s="30"/>
      <c r="I171" s="30"/>
    </row>
    <row r="172" spans="2:9" ht="12.75">
      <c r="B172" s="30"/>
      <c r="C172" s="30"/>
      <c r="D172" s="30"/>
      <c r="E172" s="30"/>
      <c r="F172" s="30"/>
      <c r="G172" s="30"/>
      <c r="H172" s="30"/>
      <c r="I172" s="30"/>
    </row>
    <row r="173" spans="2:9" ht="12.75">
      <c r="B173" s="30"/>
      <c r="C173" s="30"/>
      <c r="D173" s="30"/>
      <c r="E173" s="30"/>
      <c r="F173" s="30"/>
      <c r="G173" s="30"/>
      <c r="H173" s="30"/>
      <c r="I173" s="30"/>
    </row>
    <row r="174" spans="2:9" ht="12.75">
      <c r="B174" s="30"/>
      <c r="C174" s="30"/>
      <c r="D174" s="30"/>
      <c r="E174" s="30"/>
      <c r="F174" s="30"/>
      <c r="G174" s="30"/>
      <c r="H174" s="30"/>
      <c r="I174" s="30"/>
    </row>
    <row r="178" spans="1:6" ht="12.75">
      <c r="A178" s="43" t="s">
        <v>82</v>
      </c>
      <c r="B178" s="45" t="s">
        <v>151</v>
      </c>
      <c r="C178" s="30"/>
      <c r="D178" s="30"/>
      <c r="E178" s="30"/>
      <c r="F178" s="30"/>
    </row>
    <row r="179" spans="2:6" ht="12.75">
      <c r="B179" s="30"/>
      <c r="C179" s="30"/>
      <c r="D179" s="30"/>
      <c r="E179" s="30"/>
      <c r="F179" s="30"/>
    </row>
    <row r="182" s="30" customFormat="1" ht="12.75">
      <c r="A182" s="55"/>
    </row>
    <row r="183" spans="1:8" s="30" customFormat="1" ht="12.75">
      <c r="A183" s="57" t="s">
        <v>83</v>
      </c>
      <c r="B183" s="45" t="s">
        <v>1</v>
      </c>
      <c r="F183" s="56" t="s">
        <v>212</v>
      </c>
      <c r="H183" s="56" t="s">
        <v>212</v>
      </c>
    </row>
    <row r="184" spans="1:8" s="30" customFormat="1" ht="12.75">
      <c r="A184" s="55"/>
      <c r="F184" s="56" t="s">
        <v>11</v>
      </c>
      <c r="H184" s="39" t="s">
        <v>211</v>
      </c>
    </row>
    <row r="185" spans="1:8" s="30" customFormat="1" ht="12.75">
      <c r="A185" s="55"/>
      <c r="F185" s="56" t="s">
        <v>170</v>
      </c>
      <c r="H185" s="39" t="s">
        <v>170</v>
      </c>
    </row>
    <row r="186" spans="1:8" s="30" customFormat="1" ht="12.75">
      <c r="A186" s="55"/>
      <c r="F186" s="39" t="s">
        <v>13</v>
      </c>
      <c r="H186" s="39" t="s">
        <v>13</v>
      </c>
    </row>
    <row r="187" spans="1:6" s="30" customFormat="1" ht="12.75">
      <c r="A187" s="55"/>
      <c r="B187" s="30" t="s">
        <v>84</v>
      </c>
      <c r="F187" s="58"/>
    </row>
    <row r="188" spans="1:6" s="30" customFormat="1" ht="12.75">
      <c r="A188" s="55"/>
      <c r="F188" s="58"/>
    </row>
    <row r="189" spans="1:8" s="30" customFormat="1" ht="12.75">
      <c r="A189" s="55"/>
      <c r="B189" s="30" t="s">
        <v>206</v>
      </c>
      <c r="F189" s="58"/>
      <c r="G189" s="58"/>
      <c r="H189" s="58"/>
    </row>
    <row r="190" spans="1:8" s="30" customFormat="1" ht="12.75">
      <c r="A190" s="55"/>
      <c r="F190" s="58"/>
      <c r="G190" s="58"/>
      <c r="H190" s="58"/>
    </row>
    <row r="191" spans="1:8" s="30" customFormat="1" ht="12.75">
      <c r="A191" s="55"/>
      <c r="B191" s="93" t="s">
        <v>207</v>
      </c>
      <c r="F191" s="58">
        <v>267</v>
      </c>
      <c r="G191" s="58"/>
      <c r="H191" s="58">
        <v>2054</v>
      </c>
    </row>
    <row r="192" spans="1:8" s="30" customFormat="1" ht="12.75">
      <c r="A192" s="55"/>
      <c r="B192" s="93" t="s">
        <v>208</v>
      </c>
      <c r="F192" s="59">
        <v>63</v>
      </c>
      <c r="G192" s="58"/>
      <c r="H192" s="59">
        <v>63</v>
      </c>
    </row>
    <row r="193" spans="1:8" s="30" customFormat="1" ht="12.75">
      <c r="A193" s="55"/>
      <c r="F193" s="82">
        <f>SUM(F191:F192)</f>
        <v>330</v>
      </c>
      <c r="G193" s="58"/>
      <c r="H193" s="82">
        <f>SUM(H191:H192)</f>
        <v>2117</v>
      </c>
    </row>
    <row r="194" spans="1:8" s="30" customFormat="1" ht="12.75">
      <c r="A194" s="55"/>
      <c r="B194" s="30" t="s">
        <v>209</v>
      </c>
      <c r="F194" s="82"/>
      <c r="G194" s="58"/>
      <c r="H194" s="82"/>
    </row>
    <row r="195" spans="1:8" s="30" customFormat="1" ht="12.75">
      <c r="A195" s="55"/>
      <c r="B195" s="93" t="s">
        <v>207</v>
      </c>
      <c r="F195" s="58">
        <f>D195+E195</f>
        <v>0</v>
      </c>
      <c r="G195" s="58"/>
      <c r="H195" s="82">
        <v>0</v>
      </c>
    </row>
    <row r="196" spans="1:8" s="30" customFormat="1" ht="12.75">
      <c r="A196" s="55"/>
      <c r="B196" s="93" t="s">
        <v>208</v>
      </c>
      <c r="F196" s="58">
        <f>D196+E196</f>
        <v>0</v>
      </c>
      <c r="G196" s="58"/>
      <c r="H196" s="82">
        <v>0</v>
      </c>
    </row>
    <row r="197" spans="1:8" s="30" customFormat="1" ht="13.5" thickBot="1">
      <c r="A197" s="55"/>
      <c r="B197" s="30" t="s">
        <v>210</v>
      </c>
      <c r="F197" s="71">
        <f>SUM(F193:F196)</f>
        <v>330</v>
      </c>
      <c r="G197" s="58"/>
      <c r="H197" s="71">
        <f>SUM(H193:H196)</f>
        <v>2117</v>
      </c>
    </row>
    <row r="198" spans="1:8" s="30" customFormat="1" ht="13.5" thickTop="1">
      <c r="A198" s="55"/>
      <c r="B198" s="5"/>
      <c r="C198" s="5"/>
      <c r="D198" s="5"/>
      <c r="E198" s="5"/>
      <c r="F198" s="5"/>
      <c r="G198" s="5"/>
      <c r="H198" s="5"/>
    </row>
    <row r="199" spans="1:8" s="30" customFormat="1" ht="12.75">
      <c r="A199" s="55"/>
      <c r="B199" s="5"/>
      <c r="C199" s="5"/>
      <c r="D199" s="5"/>
      <c r="E199" s="5"/>
      <c r="F199" s="5"/>
      <c r="G199" s="5"/>
      <c r="H199" s="5"/>
    </row>
    <row r="200" spans="1:8" s="30" customFormat="1" ht="12.75">
      <c r="A200" s="55"/>
      <c r="B200" s="5"/>
      <c r="C200" s="5"/>
      <c r="D200" s="5"/>
      <c r="E200" s="5"/>
      <c r="F200" s="5"/>
      <c r="G200" s="5"/>
      <c r="H200" s="5"/>
    </row>
    <row r="201" spans="1:8" s="30" customFormat="1" ht="12.75">
      <c r="A201" s="55"/>
      <c r="B201" s="5"/>
      <c r="C201" s="5"/>
      <c r="D201" s="5"/>
      <c r="E201" s="5"/>
      <c r="F201" s="5"/>
      <c r="G201" s="5"/>
      <c r="H201" s="5"/>
    </row>
    <row r="203" spans="1:2" ht="12.75">
      <c r="A203" s="43" t="s">
        <v>85</v>
      </c>
      <c r="B203" s="9" t="s">
        <v>144</v>
      </c>
    </row>
    <row r="208" spans="1:2" ht="12.75">
      <c r="A208" s="43" t="s">
        <v>86</v>
      </c>
      <c r="B208" s="45" t="s">
        <v>197</v>
      </c>
    </row>
    <row r="209" spans="1:2" ht="12.75">
      <c r="A209" s="43"/>
      <c r="B209" s="9"/>
    </row>
    <row r="210" spans="1:2" ht="12.75">
      <c r="A210" s="43"/>
      <c r="B210" s="5" t="s">
        <v>153</v>
      </c>
    </row>
    <row r="211" ht="12.75">
      <c r="A211" s="43"/>
    </row>
    <row r="212" spans="1:6" ht="12.75">
      <c r="A212" s="43"/>
      <c r="B212" s="5" t="s">
        <v>155</v>
      </c>
      <c r="F212" s="6" t="s">
        <v>154</v>
      </c>
    </row>
    <row r="213" spans="1:6" ht="12.75">
      <c r="A213" s="43"/>
      <c r="B213" s="9"/>
      <c r="F213" s="6" t="s">
        <v>177</v>
      </c>
    </row>
    <row r="214" spans="2:6" ht="12.75">
      <c r="B214" s="5" t="s">
        <v>156</v>
      </c>
      <c r="F214" s="6" t="s">
        <v>13</v>
      </c>
    </row>
    <row r="215" spans="2:6" ht="12.75">
      <c r="B215" s="5" t="s">
        <v>157</v>
      </c>
      <c r="F215" s="5">
        <v>11</v>
      </c>
    </row>
    <row r="216" spans="2:6" ht="12.75">
      <c r="B216" s="5" t="s">
        <v>158</v>
      </c>
      <c r="F216" s="5">
        <v>11</v>
      </c>
    </row>
    <row r="217" spans="2:6" ht="12.75">
      <c r="B217" s="5" t="s">
        <v>159</v>
      </c>
      <c r="F217" s="5">
        <v>12.6</v>
      </c>
    </row>
    <row r="220" spans="1:9" ht="12.75">
      <c r="A220" s="43" t="s">
        <v>87</v>
      </c>
      <c r="B220" s="45" t="s">
        <v>88</v>
      </c>
      <c r="C220" s="30"/>
      <c r="D220" s="30"/>
      <c r="E220" s="30"/>
      <c r="F220" s="30"/>
      <c r="G220" s="30"/>
      <c r="H220" s="30"/>
      <c r="I220" s="30"/>
    </row>
    <row r="221" spans="1:9" ht="12.75">
      <c r="A221" s="43"/>
      <c r="B221" s="45"/>
      <c r="C221" s="30"/>
      <c r="D221" s="30"/>
      <c r="E221" s="30"/>
      <c r="F221" s="30"/>
      <c r="G221" s="30"/>
      <c r="H221" s="30"/>
      <c r="I221" s="30"/>
    </row>
    <row r="222" spans="1:9" ht="12.75">
      <c r="A222" s="43"/>
      <c r="B222" s="30" t="s">
        <v>198</v>
      </c>
      <c r="C222" s="30"/>
      <c r="D222" s="30"/>
      <c r="E222" s="30"/>
      <c r="F222" s="30"/>
      <c r="G222" s="30"/>
      <c r="H222" s="30"/>
      <c r="I222" s="30"/>
    </row>
    <row r="223" spans="1:9" ht="12.75">
      <c r="A223" s="43"/>
      <c r="C223" s="30"/>
      <c r="D223" s="30"/>
      <c r="E223" s="30"/>
      <c r="F223" s="30"/>
      <c r="G223" s="30"/>
      <c r="H223" s="30"/>
      <c r="I223" s="30"/>
    </row>
    <row r="224" spans="1:9" ht="12.75">
      <c r="A224" s="43"/>
      <c r="B224" s="30" t="s">
        <v>152</v>
      </c>
      <c r="C224" s="30"/>
      <c r="D224" s="30"/>
      <c r="E224" s="30"/>
      <c r="F224" s="30"/>
      <c r="G224" s="30"/>
      <c r="H224" s="30"/>
      <c r="I224" s="30"/>
    </row>
    <row r="225" spans="1:9" ht="12.75">
      <c r="A225" s="43"/>
      <c r="B225" s="30"/>
      <c r="C225" s="30"/>
      <c r="D225" s="30"/>
      <c r="E225" s="30"/>
      <c r="F225" s="30"/>
      <c r="G225" s="30"/>
      <c r="H225" s="30"/>
      <c r="I225" s="30"/>
    </row>
    <row r="226" spans="1:9" ht="12.75">
      <c r="A226" s="43"/>
      <c r="B226" s="30" t="s">
        <v>199</v>
      </c>
      <c r="C226" s="30"/>
      <c r="D226" s="30"/>
      <c r="E226" s="30"/>
      <c r="F226" s="30"/>
      <c r="G226" s="30"/>
      <c r="H226" s="30"/>
      <c r="I226" s="30"/>
    </row>
    <row r="227" spans="1:9" ht="12.75">
      <c r="A227" s="43"/>
      <c r="B227" s="30" t="s">
        <v>145</v>
      </c>
      <c r="C227" s="30"/>
      <c r="D227" s="30"/>
      <c r="E227" s="30"/>
      <c r="F227" s="30"/>
      <c r="G227" s="30"/>
      <c r="H227" s="30"/>
      <c r="I227" s="30"/>
    </row>
    <row r="228" spans="1:9" ht="12.75">
      <c r="A228" s="43"/>
      <c r="B228" s="67" t="s">
        <v>146</v>
      </c>
      <c r="C228" s="30"/>
      <c r="D228" s="30"/>
      <c r="E228" s="30"/>
      <c r="F228" s="30"/>
      <c r="G228" s="30"/>
      <c r="H228" s="30"/>
      <c r="I228" s="30"/>
    </row>
    <row r="229" spans="1:9" ht="12.75">
      <c r="A229" s="43"/>
      <c r="B229" s="101" t="s">
        <v>147</v>
      </c>
      <c r="C229" s="100"/>
      <c r="D229" s="100"/>
      <c r="E229" s="100"/>
      <c r="F229" s="100"/>
      <c r="G229" s="100"/>
      <c r="H229" s="100"/>
      <c r="I229" s="100"/>
    </row>
    <row r="230" spans="1:9" ht="12.75">
      <c r="A230" s="43"/>
      <c r="B230" s="100"/>
      <c r="C230" s="100"/>
      <c r="D230" s="100"/>
      <c r="E230" s="100"/>
      <c r="F230" s="100"/>
      <c r="G230" s="100"/>
      <c r="H230" s="100"/>
      <c r="I230" s="100"/>
    </row>
    <row r="231" spans="1:9" ht="12.75">
      <c r="A231" s="43"/>
      <c r="B231" s="68"/>
      <c r="C231" s="68"/>
      <c r="D231" s="68"/>
      <c r="E231" s="68"/>
      <c r="F231" s="68"/>
      <c r="G231" s="68"/>
      <c r="H231" s="68"/>
      <c r="I231" s="68"/>
    </row>
    <row r="232" spans="1:9" ht="12.75">
      <c r="A232" s="43"/>
      <c r="B232" s="67" t="s">
        <v>200</v>
      </c>
      <c r="C232" s="30"/>
      <c r="D232" s="30"/>
      <c r="E232" s="30"/>
      <c r="F232" s="30"/>
      <c r="G232" s="30"/>
      <c r="H232" s="30"/>
      <c r="I232" s="30"/>
    </row>
    <row r="233" spans="1:9" ht="12.75">
      <c r="A233" s="43"/>
      <c r="B233" s="102" t="s">
        <v>148</v>
      </c>
      <c r="C233" s="102"/>
      <c r="D233" s="102"/>
      <c r="E233" s="102"/>
      <c r="F233" s="102"/>
      <c r="G233" s="102"/>
      <c r="H233" s="102"/>
      <c r="I233" s="102"/>
    </row>
    <row r="234" spans="1:9" ht="12.75">
      <c r="A234" s="43"/>
      <c r="B234" s="102"/>
      <c r="C234" s="102"/>
      <c r="D234" s="102"/>
      <c r="E234" s="102"/>
      <c r="F234" s="102"/>
      <c r="G234" s="102"/>
      <c r="H234" s="102"/>
      <c r="I234" s="102"/>
    </row>
    <row r="235" spans="1:9" ht="12.75">
      <c r="A235" s="43"/>
      <c r="B235" s="83"/>
      <c r="C235" s="83"/>
      <c r="D235" s="83"/>
      <c r="E235" s="83"/>
      <c r="F235" s="83"/>
      <c r="G235" s="83"/>
      <c r="H235" s="83"/>
      <c r="I235" s="83"/>
    </row>
    <row r="236" spans="1:9" ht="12.75">
      <c r="A236" s="43"/>
      <c r="B236" s="30" t="s">
        <v>201</v>
      </c>
      <c r="C236" s="30"/>
      <c r="D236" s="30"/>
      <c r="E236" s="30"/>
      <c r="F236" s="30"/>
      <c r="G236" s="30"/>
      <c r="H236" s="30"/>
      <c r="I236" s="30"/>
    </row>
    <row r="237" spans="1:9" ht="12.75">
      <c r="A237" s="43"/>
      <c r="B237" s="30"/>
      <c r="C237" s="30"/>
      <c r="D237" s="30"/>
      <c r="E237" s="30"/>
      <c r="F237" s="30"/>
      <c r="G237" s="30"/>
      <c r="H237" s="30"/>
      <c r="I237" s="30"/>
    </row>
    <row r="238" ht="12.75">
      <c r="B238" s="5" t="s">
        <v>89</v>
      </c>
    </row>
    <row r="239" ht="12.75">
      <c r="B239" s="5" t="s">
        <v>202</v>
      </c>
    </row>
    <row r="241" ht="12.75">
      <c r="F241" s="39" t="s">
        <v>13</v>
      </c>
    </row>
    <row r="242" spans="2:6" ht="12.75">
      <c r="B242" s="5" t="s">
        <v>90</v>
      </c>
      <c r="F242" s="58">
        <v>2100</v>
      </c>
    </row>
    <row r="243" spans="2:6" ht="12.75">
      <c r="B243" s="5" t="s">
        <v>91</v>
      </c>
      <c r="F243" s="58">
        <v>2000</v>
      </c>
    </row>
    <row r="244" spans="2:6" ht="12.75">
      <c r="B244" s="5" t="s">
        <v>92</v>
      </c>
      <c r="F244" s="58">
        <v>5450</v>
      </c>
    </row>
    <row r="245" spans="2:6" ht="12.75">
      <c r="B245" s="5" t="s">
        <v>93</v>
      </c>
      <c r="F245" s="58">
        <v>1300</v>
      </c>
    </row>
    <row r="246" ht="13.5" thickBot="1">
      <c r="F246" s="60">
        <f>SUM(F242:F245)</f>
        <v>10850</v>
      </c>
    </row>
    <row r="247" ht="13.5" thickTop="1">
      <c r="F247" s="82"/>
    </row>
    <row r="249" spans="1:8" ht="12.75">
      <c r="A249" s="43" t="s">
        <v>94</v>
      </c>
      <c r="B249" s="45" t="s">
        <v>203</v>
      </c>
      <c r="C249" s="30"/>
      <c r="D249" s="30"/>
      <c r="E249" s="30"/>
      <c r="F249" s="30"/>
      <c r="G249" s="30"/>
      <c r="H249" s="30"/>
    </row>
    <row r="250" spans="2:8" ht="12.75">
      <c r="B250" s="30"/>
      <c r="C250" s="30"/>
      <c r="D250" s="30"/>
      <c r="E250" s="30"/>
      <c r="F250" s="30"/>
      <c r="G250" s="30"/>
      <c r="H250" s="30"/>
    </row>
    <row r="251" spans="2:8" ht="12.75">
      <c r="B251" s="30"/>
      <c r="C251" s="30"/>
      <c r="D251" s="39" t="s">
        <v>95</v>
      </c>
      <c r="E251" s="39"/>
      <c r="F251" s="39" t="s">
        <v>96</v>
      </c>
      <c r="G251" s="39"/>
      <c r="H251" s="39" t="s">
        <v>46</v>
      </c>
    </row>
    <row r="252" spans="2:8" ht="12.75">
      <c r="B252" s="30" t="s">
        <v>97</v>
      </c>
      <c r="C252" s="30"/>
      <c r="D252" s="39" t="s">
        <v>13</v>
      </c>
      <c r="E252" s="30"/>
      <c r="F252" s="39" t="s">
        <v>13</v>
      </c>
      <c r="G252" s="30"/>
      <c r="H252" s="39" t="s">
        <v>13</v>
      </c>
    </row>
    <row r="253" spans="2:8" ht="8.25" customHeight="1">
      <c r="B253" s="30"/>
      <c r="C253" s="30"/>
      <c r="D253" s="30"/>
      <c r="E253" s="30"/>
      <c r="F253" s="30"/>
      <c r="G253" s="30"/>
      <c r="H253" s="30"/>
    </row>
    <row r="254" spans="2:8" ht="12.75">
      <c r="B254" s="30" t="s">
        <v>98</v>
      </c>
      <c r="C254" s="30"/>
      <c r="D254" s="58">
        <v>4303</v>
      </c>
      <c r="E254" s="58"/>
      <c r="F254" s="58">
        <v>0</v>
      </c>
      <c r="G254" s="58"/>
      <c r="H254" s="58">
        <f>SUM(D254:G254)</f>
        <v>4303</v>
      </c>
    </row>
    <row r="255" spans="1:9" ht="11.25" customHeight="1">
      <c r="A255" s="55"/>
      <c r="B255" s="30"/>
      <c r="C255" s="30"/>
      <c r="D255" s="58"/>
      <c r="E255" s="58"/>
      <c r="F255" s="58"/>
      <c r="G255" s="58"/>
      <c r="H255" s="58"/>
      <c r="I255" s="30"/>
    </row>
    <row r="256" spans="1:9" ht="12.75">
      <c r="A256" s="55"/>
      <c r="B256" s="30" t="s">
        <v>99</v>
      </c>
      <c r="C256" s="30"/>
      <c r="D256" s="58">
        <v>6694</v>
      </c>
      <c r="E256" s="58"/>
      <c r="F256" s="58">
        <v>0</v>
      </c>
      <c r="G256" s="58"/>
      <c r="H256" s="58">
        <f>SUM(D256:G256)</f>
        <v>6694</v>
      </c>
      <c r="I256" s="30"/>
    </row>
    <row r="257" spans="1:9" ht="10.5" customHeight="1">
      <c r="A257" s="55"/>
      <c r="B257" s="30"/>
      <c r="C257" s="30"/>
      <c r="D257" s="58"/>
      <c r="E257" s="58"/>
      <c r="F257" s="58"/>
      <c r="G257" s="58"/>
      <c r="H257" s="58"/>
      <c r="I257" s="30"/>
    </row>
    <row r="258" spans="1:9" ht="13.5" thickBot="1">
      <c r="A258" s="55"/>
      <c r="B258" s="30"/>
      <c r="C258" s="30"/>
      <c r="D258" s="60">
        <f>SUM(D254:D257)</f>
        <v>10997</v>
      </c>
      <c r="E258" s="30"/>
      <c r="F258" s="60">
        <f>SUM(F254:F257)</f>
        <v>0</v>
      </c>
      <c r="G258" s="30"/>
      <c r="H258" s="60">
        <f>SUM(H254:H257)</f>
        <v>10997</v>
      </c>
      <c r="I258" s="30"/>
    </row>
    <row r="259" spans="1:9" ht="13.5" thickTop="1">
      <c r="A259" s="55"/>
      <c r="B259" s="30"/>
      <c r="C259" s="30"/>
      <c r="D259" s="30"/>
      <c r="E259" s="30"/>
      <c r="F259" s="30"/>
      <c r="G259" s="30"/>
      <c r="H259" s="30"/>
      <c r="I259" s="30"/>
    </row>
    <row r="261" spans="1:2" ht="12.75">
      <c r="A261" s="43" t="s">
        <v>100</v>
      </c>
      <c r="B261" s="9" t="s">
        <v>101</v>
      </c>
    </row>
    <row r="266" spans="1:2" ht="12.75">
      <c r="A266" s="43" t="s">
        <v>102</v>
      </c>
      <c r="B266" s="9" t="s">
        <v>103</v>
      </c>
    </row>
    <row r="272" spans="1:2" ht="12.75">
      <c r="A272" s="43" t="s">
        <v>104</v>
      </c>
      <c r="B272" s="45" t="s">
        <v>204</v>
      </c>
    </row>
    <row r="273" spans="1:2" ht="12.75">
      <c r="A273" s="43"/>
      <c r="B273" s="9"/>
    </row>
    <row r="274" spans="1:2" ht="12.75">
      <c r="A274" s="43"/>
      <c r="B274" s="5" t="s">
        <v>105</v>
      </c>
    </row>
    <row r="275" ht="12.75">
      <c r="A275" s="43"/>
    </row>
    <row r="276" spans="1:10" ht="12.75">
      <c r="A276" s="43"/>
      <c r="B276" s="9"/>
      <c r="F276" s="61" t="s">
        <v>161</v>
      </c>
      <c r="G276" s="62"/>
      <c r="H276" s="6" t="s">
        <v>160</v>
      </c>
      <c r="I276" s="62"/>
      <c r="J276" s="62"/>
    </row>
    <row r="277" spans="1:10" ht="12.75">
      <c r="A277" s="43"/>
      <c r="B277" s="9"/>
      <c r="F277" s="10" t="s">
        <v>9</v>
      </c>
      <c r="G277" s="62"/>
      <c r="H277" s="10" t="s">
        <v>9</v>
      </c>
      <c r="I277" s="62"/>
      <c r="J277" s="62"/>
    </row>
    <row r="278" spans="1:10" ht="12.75">
      <c r="A278" s="43"/>
      <c r="B278" s="9"/>
      <c r="F278" s="10" t="s">
        <v>11</v>
      </c>
      <c r="G278" s="62"/>
      <c r="H278" s="10" t="s">
        <v>12</v>
      </c>
      <c r="I278" s="62"/>
      <c r="J278" s="62"/>
    </row>
    <row r="279" spans="6:8" ht="12.75">
      <c r="F279" s="10" t="s">
        <v>170</v>
      </c>
      <c r="H279" s="10" t="s">
        <v>170</v>
      </c>
    </row>
    <row r="280" spans="6:8" ht="12.75">
      <c r="F280" s="10"/>
      <c r="H280" s="10"/>
    </row>
    <row r="281" spans="2:8" ht="13.5" thickBot="1">
      <c r="B281" s="5" t="s">
        <v>106</v>
      </c>
      <c r="F281" s="63">
        <v>590</v>
      </c>
      <c r="G281" s="54"/>
      <c r="H281" s="63">
        <v>4265</v>
      </c>
    </row>
    <row r="282" spans="6:8" ht="13.5" thickTop="1">
      <c r="F282" s="64"/>
      <c r="G282" s="54"/>
      <c r="H282" s="64"/>
    </row>
    <row r="283" spans="2:8" ht="12.75">
      <c r="B283" s="5" t="s">
        <v>107</v>
      </c>
      <c r="F283" s="81"/>
      <c r="G283" s="58"/>
      <c r="H283" s="81"/>
    </row>
    <row r="284" spans="2:8" ht="13.5" thickBot="1">
      <c r="B284" s="5" t="s">
        <v>108</v>
      </c>
      <c r="F284" s="88">
        <v>59947</v>
      </c>
      <c r="G284" s="58"/>
      <c r="H284" s="88">
        <v>59947</v>
      </c>
    </row>
    <row r="285" spans="6:8" ht="13.5" thickTop="1">
      <c r="F285" s="81"/>
      <c r="G285" s="58"/>
      <c r="H285" s="81"/>
    </row>
    <row r="286" spans="2:8" ht="13.5" thickBot="1">
      <c r="B286" s="5" t="s">
        <v>109</v>
      </c>
      <c r="F286" s="89">
        <f>F281/F284*100</f>
        <v>0.9842027123959497</v>
      </c>
      <c r="G286" s="58"/>
      <c r="H286" s="89">
        <f>H281/H284*100</f>
        <v>7.114617912489366</v>
      </c>
    </row>
    <row r="287" spans="6:8" ht="13.5" thickTop="1">
      <c r="F287" s="64"/>
      <c r="G287" s="54"/>
      <c r="H287" s="64"/>
    </row>
    <row r="288" spans="6:8" ht="12.75">
      <c r="F288" s="64"/>
      <c r="G288" s="54"/>
      <c r="H288" s="64"/>
    </row>
    <row r="289" spans="6:8" ht="12.75">
      <c r="F289" s="64"/>
      <c r="G289" s="54"/>
      <c r="H289" s="64"/>
    </row>
    <row r="290" spans="6:8" ht="12.75">
      <c r="F290" s="10"/>
      <c r="H290" s="10"/>
    </row>
    <row r="291" spans="6:8" ht="12.75">
      <c r="F291" s="10"/>
      <c r="H291" s="10"/>
    </row>
    <row r="292" ht="13.5">
      <c r="A292" s="65"/>
    </row>
  </sheetData>
  <mergeCells count="4">
    <mergeCell ref="B44:I45"/>
    <mergeCell ref="C59:D61"/>
    <mergeCell ref="B229:I230"/>
    <mergeCell ref="B233:I234"/>
  </mergeCells>
  <printOptions horizontalCentered="1"/>
  <pageMargins left="0.7480314960629921" right="0.7480314960629921" top="0.7874015748031497" bottom="0.8661417322834646" header="0.5118110236220472" footer="0.5118110236220472"/>
  <pageSetup firstPageNumber="5" useFirstPageNumber="1" horizontalDpi="600" verticalDpi="600" orientation="portrait" scale="90" r:id="rId2"/>
  <headerFooter alignWithMargins="0">
    <oddFooter>&amp;CPage &amp;P</oddFooter>
  </headerFooter>
  <rowBreaks count="5" manualBreakCount="5">
    <brk id="51" max="255" man="1"/>
    <brk id="108" max="255" man="1"/>
    <brk id="163" max="255" man="1"/>
    <brk id="219" max="255" man="1"/>
    <brk id="2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PENERBITAN PELANGI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PENERBITAN PELANGI</dc:creator>
  <cp:keywords/>
  <dc:description/>
  <cp:lastModifiedBy>PENERBITAN PELANGI</cp:lastModifiedBy>
  <cp:lastPrinted>2004-05-24T09:00:21Z</cp:lastPrinted>
  <dcterms:created xsi:type="dcterms:W3CDTF">2004-04-06T06:04:43Z</dcterms:created>
  <dcterms:modified xsi:type="dcterms:W3CDTF">2004-05-24T09:00:54Z</dcterms:modified>
  <cp:category/>
  <cp:version/>
  <cp:contentType/>
  <cp:contentStatus/>
</cp:coreProperties>
</file>